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800" windowHeight="12435" activeTab="1"/>
  </bookViews>
  <sheets>
    <sheet name="Судьи" sheetId="10" r:id="rId1"/>
    <sheet name="ПЖ" sheetId="8" r:id="rId2"/>
    <sheet name="ПМ" sheetId="27" r:id="rId3"/>
    <sheet name="СП" sheetId="26" r:id="rId4"/>
    <sheet name="Т" sheetId="24" r:id="rId5"/>
    <sheet name="Ч" sheetId="25" r:id="rId6"/>
    <sheet name="Лист1" sheetId="28" r:id="rId7"/>
  </sheets>
  <definedNames>
    <definedName name="_xlnm.Print_Area" localSheetId="1">ПЖ!$A$1:$X$152</definedName>
    <definedName name="_xlnm.Print_Area" localSheetId="2">ПМ!$A$1:$X$98</definedName>
    <definedName name="_xlnm.Print_Area" localSheetId="3">СП!$A$1:$X$216</definedName>
    <definedName name="_xlnm.Print_Area" localSheetId="0">Судьи!$A$1:$F$62</definedName>
    <definedName name="_xlnm.Print_Area" localSheetId="4">Т!$A$1:$X$211</definedName>
    <definedName name="_xlnm.Print_Area" localSheetId="5">Ч!$A$1:$X$41</definedName>
  </definedNames>
  <calcPr calcId="152511"/>
</workbook>
</file>

<file path=xl/calcChain.xml><?xml version="1.0" encoding="utf-8"?>
<calcChain xmlns="http://schemas.openxmlformats.org/spreadsheetml/2006/main">
  <c r="U130" i="24"/>
  <c r="P67" i="26" l="1"/>
  <c r="U83" i="8"/>
  <c r="M83"/>
  <c r="N83" s="1"/>
  <c r="U82"/>
  <c r="M82"/>
  <c r="N82" s="1"/>
  <c r="U81"/>
  <c r="M81"/>
  <c r="U79"/>
  <c r="M79"/>
  <c r="N79" s="1"/>
  <c r="U78"/>
  <c r="M78"/>
  <c r="N78" s="1"/>
  <c r="U77"/>
  <c r="M77"/>
  <c r="N77" s="1"/>
  <c r="U75"/>
  <c r="M75"/>
  <c r="N75" s="1"/>
  <c r="U74"/>
  <c r="M74"/>
  <c r="N74" s="1"/>
  <c r="U73"/>
  <c r="M73"/>
  <c r="N73" s="1"/>
  <c r="W79" l="1"/>
  <c r="W73"/>
  <c r="W75"/>
  <c r="W77"/>
  <c r="W78"/>
  <c r="W74"/>
  <c r="M80"/>
  <c r="X80" s="1"/>
  <c r="W83"/>
  <c r="W82"/>
  <c r="M84"/>
  <c r="X84" s="1"/>
  <c r="M76"/>
  <c r="X76" s="1"/>
  <c r="N81"/>
  <c r="W81" s="1"/>
  <c r="W80" l="1"/>
  <c r="W76"/>
  <c r="W84"/>
  <c r="U150" i="24" l="1"/>
  <c r="M150"/>
  <c r="N150" s="1"/>
  <c r="U149"/>
  <c r="M149"/>
  <c r="N149" s="1"/>
  <c r="U148"/>
  <c r="M148"/>
  <c r="U21" i="27"/>
  <c r="M21"/>
  <c r="N21" s="1"/>
  <c r="U20"/>
  <c r="M20"/>
  <c r="N20" s="1"/>
  <c r="U19"/>
  <c r="M19"/>
  <c r="N19" s="1"/>
  <c r="U17"/>
  <c r="M17"/>
  <c r="N17" s="1"/>
  <c r="U16"/>
  <c r="M16"/>
  <c r="N16" s="1"/>
  <c r="U15"/>
  <c r="M15"/>
  <c r="W16" l="1"/>
  <c r="W149" i="24"/>
  <c r="M151"/>
  <c r="X151" s="1"/>
  <c r="W150"/>
  <c r="N148"/>
  <c r="W148" s="1"/>
  <c r="W21" i="27"/>
  <c r="W19"/>
  <c r="M18"/>
  <c r="X18" s="1"/>
  <c r="W17"/>
  <c r="N15"/>
  <c r="W15" s="1"/>
  <c r="W20"/>
  <c r="M22"/>
  <c r="U11" i="8"/>
  <c r="M11"/>
  <c r="N11" s="1"/>
  <c r="U10"/>
  <c r="M10"/>
  <c r="N10" s="1"/>
  <c r="U9"/>
  <c r="M9"/>
  <c r="W151" i="24" l="1"/>
  <c r="W11" i="8"/>
  <c r="M12"/>
  <c r="X9" s="1"/>
  <c r="N9"/>
  <c r="W9" s="1"/>
  <c r="W10"/>
  <c r="W22" i="27"/>
  <c r="X22"/>
  <c r="X19"/>
  <c r="W18"/>
  <c r="X12" i="8" l="1"/>
  <c r="W12"/>
  <c r="U138" i="26"/>
  <c r="M138"/>
  <c r="N138" s="1"/>
  <c r="U137"/>
  <c r="M137"/>
  <c r="N137" s="1"/>
  <c r="U136"/>
  <c r="M136"/>
  <c r="W138" l="1"/>
  <c r="W137"/>
  <c r="M139"/>
  <c r="X139" s="1"/>
  <c r="N136"/>
  <c r="W136" s="1"/>
  <c r="U185" i="24"/>
  <c r="M185"/>
  <c r="N185" s="1"/>
  <c r="U184"/>
  <c r="M184"/>
  <c r="N184" s="1"/>
  <c r="U183"/>
  <c r="M183"/>
  <c r="U197"/>
  <c r="M197"/>
  <c r="N197" s="1"/>
  <c r="U196"/>
  <c r="M196"/>
  <c r="N196" s="1"/>
  <c r="U195"/>
  <c r="M195"/>
  <c r="N195" s="1"/>
  <c r="M186" l="1"/>
  <c r="X186" s="1"/>
  <c r="W139" i="26"/>
  <c r="W185" i="24"/>
  <c r="W196"/>
  <c r="W195"/>
  <c r="W197"/>
  <c r="W184"/>
  <c r="N183"/>
  <c r="W183" s="1"/>
  <c r="M198"/>
  <c r="X198" s="1"/>
  <c r="W198" l="1"/>
  <c r="W186"/>
  <c r="U19" i="26" l="1"/>
  <c r="P19"/>
  <c r="M19"/>
  <c r="N19" s="1"/>
  <c r="U18"/>
  <c r="P18"/>
  <c r="M18"/>
  <c r="N18" s="1"/>
  <c r="U17"/>
  <c r="P17"/>
  <c r="M17"/>
  <c r="N17" s="1"/>
  <c r="U11"/>
  <c r="P11"/>
  <c r="M11"/>
  <c r="N11" s="1"/>
  <c r="U10"/>
  <c r="P10"/>
  <c r="M10"/>
  <c r="N10" s="1"/>
  <c r="U9"/>
  <c r="P9"/>
  <c r="M9"/>
  <c r="N9" s="1"/>
  <c r="U142"/>
  <c r="M142"/>
  <c r="N142" s="1"/>
  <c r="U141"/>
  <c r="M141"/>
  <c r="N141" s="1"/>
  <c r="U140"/>
  <c r="M140"/>
  <c r="U178"/>
  <c r="M178"/>
  <c r="N178" s="1"/>
  <c r="U177"/>
  <c r="M177"/>
  <c r="N177" s="1"/>
  <c r="U176"/>
  <c r="M176"/>
  <c r="U182"/>
  <c r="M182"/>
  <c r="N182" s="1"/>
  <c r="U181"/>
  <c r="M181"/>
  <c r="N181" s="1"/>
  <c r="U180"/>
  <c r="M180"/>
  <c r="U67"/>
  <c r="M67"/>
  <c r="N67" s="1"/>
  <c r="U66"/>
  <c r="M66"/>
  <c r="N66" s="1"/>
  <c r="U65"/>
  <c r="P65"/>
  <c r="M65"/>
  <c r="M183" l="1"/>
  <c r="X183" s="1"/>
  <c r="W181"/>
  <c r="M143"/>
  <c r="X143" s="1"/>
  <c r="W178"/>
  <c r="W10"/>
  <c r="W9"/>
  <c r="W18"/>
  <c r="W182"/>
  <c r="W142"/>
  <c r="W11"/>
  <c r="W17"/>
  <c r="W19"/>
  <c r="M20"/>
  <c r="X20" s="1"/>
  <c r="M12"/>
  <c r="X12" s="1"/>
  <c r="W141"/>
  <c r="M179"/>
  <c r="X179" s="1"/>
  <c r="W177"/>
  <c r="N140"/>
  <c r="W140" s="1"/>
  <c r="W67"/>
  <c r="N176"/>
  <c r="W176" s="1"/>
  <c r="N180"/>
  <c r="W180" s="1"/>
  <c r="W66"/>
  <c r="M68"/>
  <c r="X68" s="1"/>
  <c r="N65"/>
  <c r="W65" s="1"/>
  <c r="U16" i="25"/>
  <c r="M16"/>
  <c r="N16" s="1"/>
  <c r="U15"/>
  <c r="M15"/>
  <c r="N15" s="1"/>
  <c r="U14"/>
  <c r="M14"/>
  <c r="N14" s="1"/>
  <c r="U12"/>
  <c r="M12"/>
  <c r="N12" s="1"/>
  <c r="U11"/>
  <c r="M11"/>
  <c r="N11" s="1"/>
  <c r="U10"/>
  <c r="M10"/>
  <c r="N10" s="1"/>
  <c r="U13" i="27"/>
  <c r="M13"/>
  <c r="N13" s="1"/>
  <c r="U12"/>
  <c r="P12"/>
  <c r="M12"/>
  <c r="N12" s="1"/>
  <c r="U11"/>
  <c r="P11"/>
  <c r="M11"/>
  <c r="U125" i="8"/>
  <c r="M125"/>
  <c r="N125" s="1"/>
  <c r="U124"/>
  <c r="M124"/>
  <c r="N124" s="1"/>
  <c r="U123"/>
  <c r="M123"/>
  <c r="N123" s="1"/>
  <c r="U113"/>
  <c r="M113"/>
  <c r="N113" s="1"/>
  <c r="U112"/>
  <c r="M112"/>
  <c r="N112" s="1"/>
  <c r="U111"/>
  <c r="M111"/>
  <c r="N111" s="1"/>
  <c r="U129"/>
  <c r="M129"/>
  <c r="N129" s="1"/>
  <c r="U128"/>
  <c r="M128"/>
  <c r="N128" s="1"/>
  <c r="U127"/>
  <c r="M127"/>
  <c r="N127" s="1"/>
  <c r="U141"/>
  <c r="M141"/>
  <c r="N141" s="1"/>
  <c r="U140"/>
  <c r="M140"/>
  <c r="N140" s="1"/>
  <c r="U139"/>
  <c r="M139"/>
  <c r="N139" s="1"/>
  <c r="U174" i="26"/>
  <c r="M174"/>
  <c r="N174" s="1"/>
  <c r="U134" i="24"/>
  <c r="M134"/>
  <c r="N134" s="1"/>
  <c r="U68" i="27"/>
  <c r="M68"/>
  <c r="N68" s="1"/>
  <c r="U121" i="8"/>
  <c r="M121"/>
  <c r="N121" s="1"/>
  <c r="U117"/>
  <c r="M117"/>
  <c r="N117" s="1"/>
  <c r="U133"/>
  <c r="M133"/>
  <c r="N133" s="1"/>
  <c r="U137"/>
  <c r="M137"/>
  <c r="N137" s="1"/>
  <c r="U71"/>
  <c r="M71"/>
  <c r="N71" s="1"/>
  <c r="U70"/>
  <c r="M70"/>
  <c r="N70" s="1"/>
  <c r="U69"/>
  <c r="M69"/>
  <c r="W179" i="26" l="1"/>
  <c r="W183"/>
  <c r="W14" i="25"/>
  <c r="W20" i="26"/>
  <c r="W12"/>
  <c r="W143"/>
  <c r="W68"/>
  <c r="W16" i="25"/>
  <c r="M17"/>
  <c r="X17" s="1"/>
  <c r="W15"/>
  <c r="W12"/>
  <c r="W11"/>
  <c r="W10"/>
  <c r="M13"/>
  <c r="W13" i="27"/>
  <c r="M14"/>
  <c r="X14" s="1"/>
  <c r="W12"/>
  <c r="N11"/>
  <c r="W11" s="1"/>
  <c r="W128" i="8"/>
  <c r="W127"/>
  <c r="M126"/>
  <c r="X126" s="1"/>
  <c r="W129"/>
  <c r="W124"/>
  <c r="W125"/>
  <c r="W123"/>
  <c r="W112"/>
  <c r="W111"/>
  <c r="W113"/>
  <c r="M114"/>
  <c r="X114" s="1"/>
  <c r="W140"/>
  <c r="W139"/>
  <c r="W141"/>
  <c r="M142"/>
  <c r="X142" s="1"/>
  <c r="M130"/>
  <c r="X130" s="1"/>
  <c r="W117"/>
  <c r="W137"/>
  <c r="W121"/>
  <c r="W133"/>
  <c r="W174" i="26"/>
  <c r="W134" i="24"/>
  <c r="W68" i="27"/>
  <c r="W71" i="8"/>
  <c r="M72"/>
  <c r="X72" s="1"/>
  <c r="W70"/>
  <c r="N69"/>
  <c r="W69" s="1"/>
  <c r="P71" i="24"/>
  <c r="U181"/>
  <c r="M181"/>
  <c r="N181" s="1"/>
  <c r="U177"/>
  <c r="M177"/>
  <c r="N177" s="1"/>
  <c r="U193"/>
  <c r="M193"/>
  <c r="N193" s="1"/>
  <c r="U189"/>
  <c r="M189"/>
  <c r="N189" s="1"/>
  <c r="W17" i="25" l="1"/>
  <c r="W13"/>
  <c r="X13"/>
  <c r="W14" i="27"/>
  <c r="W130" i="8"/>
  <c r="W126"/>
  <c r="W114"/>
  <c r="W142"/>
  <c r="W72"/>
  <c r="W181" i="24"/>
  <c r="W189"/>
  <c r="W177"/>
  <c r="W193"/>
  <c r="U42"/>
  <c r="M42"/>
  <c r="N42" s="1"/>
  <c r="U41"/>
  <c r="M41"/>
  <c r="N41" s="1"/>
  <c r="U40"/>
  <c r="M40"/>
  <c r="N40" s="1"/>
  <c r="U18"/>
  <c r="M18"/>
  <c r="N18" s="1"/>
  <c r="U17"/>
  <c r="M17"/>
  <c r="N17" s="1"/>
  <c r="U16"/>
  <c r="M16"/>
  <c r="N16" s="1"/>
  <c r="M179"/>
  <c r="N179" s="1"/>
  <c r="U119" i="8"/>
  <c r="M119"/>
  <c r="N119" s="1"/>
  <c r="W119" l="1"/>
  <c r="W41" i="24"/>
  <c r="W18"/>
  <c r="W40"/>
  <c r="W16"/>
  <c r="M43"/>
  <c r="X43" s="1"/>
  <c r="W42"/>
  <c r="W17"/>
  <c r="M19"/>
  <c r="X19" s="1"/>
  <c r="W43" l="1"/>
  <c r="W19"/>
  <c r="U122" l="1"/>
  <c r="M122"/>
  <c r="N122" s="1"/>
  <c r="U121"/>
  <c r="M121"/>
  <c r="N121" s="1"/>
  <c r="U120"/>
  <c r="M120"/>
  <c r="M123" l="1"/>
  <c r="X123" s="1"/>
  <c r="W121"/>
  <c r="W122"/>
  <c r="N120"/>
  <c r="U138"/>
  <c r="M138"/>
  <c r="N138" s="1"/>
  <c r="U137"/>
  <c r="M137"/>
  <c r="N137" s="1"/>
  <c r="U136"/>
  <c r="M136"/>
  <c r="U61" i="27"/>
  <c r="M61"/>
  <c r="N61" s="1"/>
  <c r="U60"/>
  <c r="M60"/>
  <c r="N60" s="1"/>
  <c r="U59"/>
  <c r="M59"/>
  <c r="U130" i="26"/>
  <c r="M130"/>
  <c r="N130" s="1"/>
  <c r="U129"/>
  <c r="M129"/>
  <c r="N129" s="1"/>
  <c r="U128"/>
  <c r="M128"/>
  <c r="U122"/>
  <c r="M122"/>
  <c r="N122" s="1"/>
  <c r="U121"/>
  <c r="M121"/>
  <c r="N121" s="1"/>
  <c r="U120"/>
  <c r="M120"/>
  <c r="U26" i="24"/>
  <c r="M26"/>
  <c r="N26" s="1"/>
  <c r="U25"/>
  <c r="M25"/>
  <c r="N25" s="1"/>
  <c r="U24"/>
  <c r="M24"/>
  <c r="U14"/>
  <c r="M14"/>
  <c r="N14" s="1"/>
  <c r="U13"/>
  <c r="M13"/>
  <c r="N13" s="1"/>
  <c r="U12"/>
  <c r="M12"/>
  <c r="W137" l="1"/>
  <c r="W138"/>
  <c r="M131" i="26"/>
  <c r="X131" s="1"/>
  <c r="M123"/>
  <c r="X123" s="1"/>
  <c r="M15" i="24"/>
  <c r="X15" s="1"/>
  <c r="M27"/>
  <c r="X27" s="1"/>
  <c r="W25"/>
  <c r="M139"/>
  <c r="X139" s="1"/>
  <c r="W26"/>
  <c r="N120" i="26"/>
  <c r="W120" s="1"/>
  <c r="W60" i="27"/>
  <c r="W61"/>
  <c r="M62"/>
  <c r="X62" s="1"/>
  <c r="W120" i="24"/>
  <c r="W123" s="1"/>
  <c r="W121" i="26"/>
  <c r="W129"/>
  <c r="N136" i="24"/>
  <c r="N59" i="27"/>
  <c r="W59" s="1"/>
  <c r="W130" i="26"/>
  <c r="N128"/>
  <c r="W128" s="1"/>
  <c r="W122"/>
  <c r="N12" i="24"/>
  <c r="W14"/>
  <c r="N24"/>
  <c r="W13"/>
  <c r="U20" i="25"/>
  <c r="M20"/>
  <c r="N20" s="1"/>
  <c r="U19"/>
  <c r="M19"/>
  <c r="N19" s="1"/>
  <c r="U18"/>
  <c r="M18"/>
  <c r="W19" l="1"/>
  <c r="W20"/>
  <c r="M21"/>
  <c r="X18" s="1"/>
  <c r="W131" i="26"/>
  <c r="W136" i="24"/>
  <c r="W139" s="1"/>
  <c r="W123" i="26"/>
  <c r="W62" i="27"/>
  <c r="W12" i="24"/>
  <c r="W15" s="1"/>
  <c r="W24"/>
  <c r="W27" s="1"/>
  <c r="N18" i="25"/>
  <c r="W18" s="1"/>
  <c r="W21" l="1"/>
  <c r="X21"/>
  <c r="U192" i="24"/>
  <c r="M192"/>
  <c r="N192" s="1"/>
  <c r="U191"/>
  <c r="M191"/>
  <c r="U73"/>
  <c r="M73"/>
  <c r="N73" s="1"/>
  <c r="U72"/>
  <c r="M72"/>
  <c r="N72" s="1"/>
  <c r="P72" s="1"/>
  <c r="U71"/>
  <c r="M71"/>
  <c r="M74" l="1"/>
  <c r="X74" s="1"/>
  <c r="M194"/>
  <c r="X194" s="1"/>
  <c r="W192"/>
  <c r="W72"/>
  <c r="N191"/>
  <c r="W191" s="1"/>
  <c r="P73"/>
  <c r="W73" s="1"/>
  <c r="N71"/>
  <c r="W194" l="1"/>
  <c r="W71"/>
  <c r="W74" s="1"/>
  <c r="U71" i="26" l="1"/>
  <c r="P71"/>
  <c r="M71"/>
  <c r="N71" s="1"/>
  <c r="U70"/>
  <c r="P70"/>
  <c r="M70"/>
  <c r="N70" s="1"/>
  <c r="U69"/>
  <c r="P69"/>
  <c r="M69"/>
  <c r="U22" i="24"/>
  <c r="M22"/>
  <c r="N22" s="1"/>
  <c r="U21"/>
  <c r="M21"/>
  <c r="N21" s="1"/>
  <c r="U20"/>
  <c r="M20"/>
  <c r="M72" i="26" l="1"/>
  <c r="X72" s="1"/>
  <c r="M23" i="24"/>
  <c r="X23" s="1"/>
  <c r="W70" i="26"/>
  <c r="N20" i="24"/>
  <c r="W22"/>
  <c r="W71" i="26"/>
  <c r="N69"/>
  <c r="W69" s="1"/>
  <c r="W21" i="24"/>
  <c r="W72" i="26" l="1"/>
  <c r="W20" i="24"/>
  <c r="W23" s="1"/>
  <c r="U146" i="26"/>
  <c r="M146"/>
  <c r="N146" s="1"/>
  <c r="U145"/>
  <c r="M145"/>
  <c r="N145" s="1"/>
  <c r="U144"/>
  <c r="M144"/>
  <c r="U120" i="8"/>
  <c r="M120"/>
  <c r="N120" s="1"/>
  <c r="U116"/>
  <c r="M116"/>
  <c r="N116" s="1"/>
  <c r="U115"/>
  <c r="M115"/>
  <c r="U77" i="24"/>
  <c r="M77"/>
  <c r="N77" s="1"/>
  <c r="P77" s="1"/>
  <c r="U76"/>
  <c r="M76"/>
  <c r="N76" s="1"/>
  <c r="P76" s="1"/>
  <c r="U75"/>
  <c r="M75"/>
  <c r="U188"/>
  <c r="M188"/>
  <c r="N188" s="1"/>
  <c r="U187"/>
  <c r="M187"/>
  <c r="M147" i="26" l="1"/>
  <c r="X147" s="1"/>
  <c r="M78" i="24"/>
  <c r="X78" s="1"/>
  <c r="M190"/>
  <c r="X190" s="1"/>
  <c r="M118" i="8"/>
  <c r="W145" i="26"/>
  <c r="N115" i="8"/>
  <c r="W115" s="1"/>
  <c r="W76" i="24"/>
  <c r="M122" i="8"/>
  <c r="X119" s="1"/>
  <c r="W120"/>
  <c r="W77" i="24"/>
  <c r="N75"/>
  <c r="P75" s="1"/>
  <c r="W146" i="26"/>
  <c r="N144"/>
  <c r="W144" s="1"/>
  <c r="W116" i="8"/>
  <c r="W188" i="24"/>
  <c r="N187"/>
  <c r="W187" s="1"/>
  <c r="U176"/>
  <c r="M176"/>
  <c r="N176" s="1"/>
  <c r="U175"/>
  <c r="M175"/>
  <c r="M178" l="1"/>
  <c r="X178" s="1"/>
  <c r="X118" i="8"/>
  <c r="X122"/>
  <c r="W122"/>
  <c r="W147" i="26"/>
  <c r="W118" i="8"/>
  <c r="W176" i="24"/>
  <c r="W190"/>
  <c r="W75"/>
  <c r="W78" s="1"/>
  <c r="N175"/>
  <c r="W175" s="1"/>
  <c r="U132" i="8"/>
  <c r="M132"/>
  <c r="N132" s="1"/>
  <c r="U131"/>
  <c r="M131"/>
  <c r="U150" i="26"/>
  <c r="P150"/>
  <c r="M150"/>
  <c r="N150" s="1"/>
  <c r="U149"/>
  <c r="M149"/>
  <c r="N149" s="1"/>
  <c r="U148"/>
  <c r="M148"/>
  <c r="U75"/>
  <c r="M75"/>
  <c r="N75" s="1"/>
  <c r="U74"/>
  <c r="P74"/>
  <c r="M74"/>
  <c r="N74" s="1"/>
  <c r="U73"/>
  <c r="P73"/>
  <c r="M73"/>
  <c r="M151" l="1"/>
  <c r="X148" s="1"/>
  <c r="W178" i="24"/>
  <c r="M134" i="8"/>
  <c r="X131" s="1"/>
  <c r="M76" i="26"/>
  <c r="X76" s="1"/>
  <c r="W75"/>
  <c r="W149"/>
  <c r="W132" i="8"/>
  <c r="N131"/>
  <c r="W131" s="1"/>
  <c r="W150" i="26"/>
  <c r="N148"/>
  <c r="W148" s="1"/>
  <c r="W74"/>
  <c r="N73"/>
  <c r="W73" s="1"/>
  <c r="U10" i="24"/>
  <c r="M10"/>
  <c r="N10" s="1"/>
  <c r="U9"/>
  <c r="M9"/>
  <c r="N9" s="1"/>
  <c r="U8"/>
  <c r="M8"/>
  <c r="X151" i="26" l="1"/>
  <c r="M11" i="24"/>
  <c r="X11" s="1"/>
  <c r="W76" i="26"/>
  <c r="W151"/>
  <c r="X134" i="8"/>
  <c r="W134"/>
  <c r="N8" i="24"/>
  <c r="W10"/>
  <c r="W9"/>
  <c r="U38"/>
  <c r="M38"/>
  <c r="N38" s="1"/>
  <c r="U37"/>
  <c r="M37"/>
  <c r="N37" s="1"/>
  <c r="U36"/>
  <c r="M36"/>
  <c r="U69"/>
  <c r="M69"/>
  <c r="N69" s="1"/>
  <c r="U68"/>
  <c r="M68"/>
  <c r="N68" s="1"/>
  <c r="U67"/>
  <c r="M67"/>
  <c r="U146"/>
  <c r="M146"/>
  <c r="N146" s="1"/>
  <c r="U145"/>
  <c r="M145"/>
  <c r="N145" s="1"/>
  <c r="U144"/>
  <c r="M144"/>
  <c r="M130"/>
  <c r="N130" s="1"/>
  <c r="U129"/>
  <c r="M129"/>
  <c r="N129" s="1"/>
  <c r="U128"/>
  <c r="M128"/>
  <c r="N128" s="1"/>
  <c r="U133"/>
  <c r="M133"/>
  <c r="N133" s="1"/>
  <c r="U132"/>
  <c r="M132"/>
  <c r="U142"/>
  <c r="M142"/>
  <c r="N142" s="1"/>
  <c r="U141"/>
  <c r="M141"/>
  <c r="N141" s="1"/>
  <c r="U140"/>
  <c r="M140"/>
  <c r="U180"/>
  <c r="M180"/>
  <c r="U179"/>
  <c r="U126"/>
  <c r="M126"/>
  <c r="N126" s="1"/>
  <c r="U125"/>
  <c r="M125"/>
  <c r="N125" s="1"/>
  <c r="U124"/>
  <c r="M124"/>
  <c r="M39" l="1"/>
  <c r="X39" s="1"/>
  <c r="M135"/>
  <c r="X135" s="1"/>
  <c r="M147"/>
  <c r="X147" s="1"/>
  <c r="M70"/>
  <c r="X70" s="1"/>
  <c r="M143"/>
  <c r="X143" s="1"/>
  <c r="W130"/>
  <c r="N180"/>
  <c r="W180" s="1"/>
  <c r="M182"/>
  <c r="X182" s="1"/>
  <c r="W128"/>
  <c r="W8"/>
  <c r="W11" s="1"/>
  <c r="W133"/>
  <c r="W125"/>
  <c r="W179"/>
  <c r="M127"/>
  <c r="X127" s="1"/>
  <c r="W68"/>
  <c r="W69"/>
  <c r="W126"/>
  <c r="W129"/>
  <c r="N124"/>
  <c r="M131"/>
  <c r="X131" s="1"/>
  <c r="W37"/>
  <c r="W38"/>
  <c r="N36"/>
  <c r="N67"/>
  <c r="W145"/>
  <c r="W146"/>
  <c r="N144"/>
  <c r="N132"/>
  <c r="W141"/>
  <c r="W142"/>
  <c r="N140"/>
  <c r="U34"/>
  <c r="M34"/>
  <c r="N34" s="1"/>
  <c r="U33"/>
  <c r="M33"/>
  <c r="N33" s="1"/>
  <c r="U32"/>
  <c r="M32"/>
  <c r="P13" i="26"/>
  <c r="U173"/>
  <c r="M173"/>
  <c r="N173" s="1"/>
  <c r="U172"/>
  <c r="M172"/>
  <c r="U134"/>
  <c r="M134"/>
  <c r="N134" s="1"/>
  <c r="U133"/>
  <c r="M133"/>
  <c r="N133" s="1"/>
  <c r="U132"/>
  <c r="M132"/>
  <c r="N132" s="1"/>
  <c r="U126"/>
  <c r="M126"/>
  <c r="N126" s="1"/>
  <c r="U125"/>
  <c r="M125"/>
  <c r="N125" s="1"/>
  <c r="U124"/>
  <c r="M124"/>
  <c r="U67" i="27"/>
  <c r="M67"/>
  <c r="N67" s="1"/>
  <c r="U66"/>
  <c r="M66"/>
  <c r="U67" i="8"/>
  <c r="M67"/>
  <c r="N67" s="1"/>
  <c r="U66"/>
  <c r="M66"/>
  <c r="N66" s="1"/>
  <c r="U65"/>
  <c r="M65"/>
  <c r="N65" s="1"/>
  <c r="U136"/>
  <c r="M136"/>
  <c r="N136" s="1"/>
  <c r="U135"/>
  <c r="M135"/>
  <c r="U63"/>
  <c r="M63"/>
  <c r="N63" s="1"/>
  <c r="U62"/>
  <c r="M62"/>
  <c r="N62" s="1"/>
  <c r="P62" s="1"/>
  <c r="U61"/>
  <c r="M61"/>
  <c r="U18"/>
  <c r="M18"/>
  <c r="N18" s="1"/>
  <c r="U17"/>
  <c r="M17"/>
  <c r="N17" s="1"/>
  <c r="P17" s="1"/>
  <c r="U16"/>
  <c r="M16"/>
  <c r="M35" i="24" l="1"/>
  <c r="X35" s="1"/>
  <c r="W131"/>
  <c r="M127" i="26"/>
  <c r="X127" s="1"/>
  <c r="M175"/>
  <c r="X175" s="1"/>
  <c r="W182" i="24"/>
  <c r="M69" i="27"/>
  <c r="X69" s="1"/>
  <c r="W66" i="8"/>
  <c r="W133" i="26"/>
  <c r="W67" i="24"/>
  <c r="W70" s="1"/>
  <c r="N66" i="27"/>
  <c r="W66" s="1"/>
  <c r="P18" i="8"/>
  <c r="W18" s="1"/>
  <c r="P63"/>
  <c r="W63" s="1"/>
  <c r="W67"/>
  <c r="M19"/>
  <c r="X19" s="1"/>
  <c r="M64"/>
  <c r="X64" s="1"/>
  <c r="M138"/>
  <c r="W136"/>
  <c r="W65"/>
  <c r="W132" i="24"/>
  <c r="W135" s="1"/>
  <c r="W144"/>
  <c r="W147" s="1"/>
  <c r="W36"/>
  <c r="W39" s="1"/>
  <c r="W140"/>
  <c r="W143" s="1"/>
  <c r="W124"/>
  <c r="W127" s="1"/>
  <c r="W17" i="8"/>
  <c r="W62"/>
  <c r="W33" i="24"/>
  <c r="W34"/>
  <c r="N32"/>
  <c r="W125" i="26"/>
  <c r="W132"/>
  <c r="W126"/>
  <c r="W134"/>
  <c r="W173"/>
  <c r="M135"/>
  <c r="N172"/>
  <c r="W172" s="1"/>
  <c r="N124"/>
  <c r="W124" s="1"/>
  <c r="W67" i="27"/>
  <c r="M68" i="8"/>
  <c r="X68" s="1"/>
  <c r="N135"/>
  <c r="W135" s="1"/>
  <c r="N61"/>
  <c r="N16"/>
  <c r="U15" i="26"/>
  <c r="P15"/>
  <c r="M15"/>
  <c r="N15" s="1"/>
  <c r="U14"/>
  <c r="P14"/>
  <c r="M14"/>
  <c r="N14" s="1"/>
  <c r="U13"/>
  <c r="M13"/>
  <c r="M16" l="1"/>
  <c r="X16" s="1"/>
  <c r="W127"/>
  <c r="X138" i="8"/>
  <c r="X135"/>
  <c r="W68"/>
  <c r="W138"/>
  <c r="N13" i="26"/>
  <c r="W13" s="1"/>
  <c r="W15"/>
  <c r="W61" i="8"/>
  <c r="W64" s="1"/>
  <c r="P16"/>
  <c r="W16" s="1"/>
  <c r="W19" s="1"/>
  <c r="W32" i="24"/>
  <c r="W35" s="1"/>
  <c r="W175" i="26"/>
  <c r="W69" i="27"/>
  <c r="W135" i="26"/>
  <c r="X135"/>
  <c r="W14"/>
  <c r="W16" l="1"/>
  <c r="U30" i="24"/>
  <c r="M30"/>
  <c r="N30" s="1"/>
  <c r="U29" l="1"/>
  <c r="M29"/>
  <c r="N29" s="1"/>
  <c r="U28"/>
  <c r="M28"/>
  <c r="N28" l="1"/>
  <c r="W28" s="1"/>
  <c r="M31"/>
  <c r="W29"/>
  <c r="W30"/>
  <c r="W31" l="1"/>
  <c r="X31"/>
</calcChain>
</file>

<file path=xl/sharedStrings.xml><?xml version="1.0" encoding="utf-8"?>
<sst xmlns="http://schemas.openxmlformats.org/spreadsheetml/2006/main" count="1950" uniqueCount="413">
  <si>
    <t>М</t>
  </si>
  <si>
    <t>Фамилия, имя</t>
  </si>
  <si>
    <t>Регион</t>
  </si>
  <si>
    <t>Упражнение</t>
  </si>
  <si>
    <t>Баланс</t>
  </si>
  <si>
    <t>А-1</t>
  </si>
  <si>
    <t>А-2</t>
  </si>
  <si>
    <t>А-3</t>
  </si>
  <si>
    <t>А-4</t>
  </si>
  <si>
    <t>ПСБ</t>
  </si>
  <si>
    <t>А</t>
  </si>
  <si>
    <t>СТ</t>
  </si>
  <si>
    <t>оценка</t>
  </si>
  <si>
    <t xml:space="preserve">Главный секретарь </t>
  </si>
  <si>
    <t>Верховное жюри</t>
  </si>
  <si>
    <t>р-да</t>
  </si>
  <si>
    <t>Ведомство</t>
  </si>
  <si>
    <t>Тренеры</t>
  </si>
  <si>
    <t>Темповое</t>
  </si>
  <si>
    <t>ТИ-1</t>
  </si>
  <si>
    <t>ТИ-2</t>
  </si>
  <si>
    <t>ТИ-3</t>
  </si>
  <si>
    <t>ТИ-4</t>
  </si>
  <si>
    <t>ТИ</t>
  </si>
  <si>
    <t>ТИ*2</t>
  </si>
  <si>
    <t>трудности</t>
  </si>
  <si>
    <t>Трудность</t>
  </si>
  <si>
    <t>Разряд имеет</t>
  </si>
  <si>
    <t>Год рожд.</t>
  </si>
  <si>
    <t>Сбавки ПСБ</t>
  </si>
  <si>
    <t>Оценка
А</t>
  </si>
  <si>
    <t>Оценка трудности</t>
  </si>
  <si>
    <t>Сбавки СТ</t>
  </si>
  <si>
    <t>Оценка ТИ</t>
  </si>
  <si>
    <t>Оценка ТИ*2</t>
  </si>
  <si>
    <t>Общая оценка</t>
  </si>
  <si>
    <t>СПИСОК СУДЕЙСКОЙ КОЛЛЕГИИ</t>
  </si>
  <si>
    <t>№</t>
  </si>
  <si>
    <t>Фамилия, имя, отчество</t>
  </si>
  <si>
    <t>Категория</t>
  </si>
  <si>
    <t>Должность</t>
  </si>
  <si>
    <t>Оценка</t>
  </si>
  <si>
    <t>отлично</t>
  </si>
  <si>
    <t xml:space="preserve">  Апелляционное жюри</t>
  </si>
  <si>
    <t>Главный секретарь</t>
  </si>
  <si>
    <t>Секретарь</t>
  </si>
  <si>
    <t>судья при участниках</t>
  </si>
  <si>
    <t>судья по измерению роста</t>
  </si>
  <si>
    <t>судья информатор</t>
  </si>
  <si>
    <t>СУММА оценки за ТИ для выполнения разрядного норматива</t>
  </si>
  <si>
    <t>Техника исполнения</t>
  </si>
  <si>
    <t>Артистизм</t>
  </si>
  <si>
    <t>Комбинированное (многоборье)</t>
  </si>
  <si>
    <t>ИТОГОВАЯ СУММА БАЛЛОВ для определения места</t>
  </si>
  <si>
    <t>судья по технике исполнения</t>
  </si>
  <si>
    <t>судья по артистизму</t>
  </si>
  <si>
    <t>Председатель Верховного жюри - Главный судья</t>
  </si>
  <si>
    <t>Председатель Верховного жюри, Главный судья</t>
  </si>
  <si>
    <t>Вып. разряда</t>
  </si>
  <si>
    <t>Пара смешанная - многоборье - женщины, мужчины 14 лет и старше</t>
  </si>
  <si>
    <t>МС</t>
  </si>
  <si>
    <t>Курган</t>
  </si>
  <si>
    <t>по спортивной акробатике</t>
  </si>
  <si>
    <t>судья по музыке</t>
  </si>
  <si>
    <t>Волгоград</t>
  </si>
  <si>
    <t xml:space="preserve">Пара - многоборье - юниорки 13-19 лет </t>
  </si>
  <si>
    <t>кмс</t>
  </si>
  <si>
    <t xml:space="preserve">Пара  - многоборье - юноши 12-18 лет </t>
  </si>
  <si>
    <t xml:space="preserve">Пара  - многоборье - юноши 11-16 лет </t>
  </si>
  <si>
    <t>Корсаков Юрий</t>
  </si>
  <si>
    <t>Андреев Анатолий</t>
  </si>
  <si>
    <t>Харьковских ВМ  Шевченко ЕС</t>
  </si>
  <si>
    <t>Краснодарский край</t>
  </si>
  <si>
    <t>Пара смешанная - многоборье - юниорки, юниоры 13-19 лет</t>
  </si>
  <si>
    <t>Пара смешанная - многоборье - девушки, юноши 11-16 лет</t>
  </si>
  <si>
    <t xml:space="preserve">Пара - многоборье - девушки 11-16 лет </t>
  </si>
  <si>
    <t xml:space="preserve">Пара - многоборье - девушки 12-18 лет </t>
  </si>
  <si>
    <t>ДЮСШ № 1</t>
  </si>
  <si>
    <t>Пара смешанная - многоборье - девушки, юноши 12-18 лет</t>
  </si>
  <si>
    <t>Докучаева Кристина</t>
  </si>
  <si>
    <t>Бобров Андрей</t>
  </si>
  <si>
    <t>Тройка  - многоборье - женщины 14 лет и старше</t>
  </si>
  <si>
    <t>Тройка  - многоборье - девушки 11-16 лет</t>
  </si>
  <si>
    <t>Тройка  - многоборье - девушки 12-18 лет</t>
  </si>
  <si>
    <t>Казань</t>
  </si>
  <si>
    <t>1 сп</t>
  </si>
  <si>
    <t xml:space="preserve">Сюпова ИА     Устимов ПМ </t>
  </si>
  <si>
    <t>Мингазова Юлиана</t>
  </si>
  <si>
    <t>Савичева Олеся</t>
  </si>
  <si>
    <t>Скорнякова Юлия</t>
  </si>
  <si>
    <t>Тройка  - многоборье - юниорки 13-19 лет</t>
  </si>
  <si>
    <t>Баженова Елизавета</t>
  </si>
  <si>
    <t>Светлакова Анна</t>
  </si>
  <si>
    <t>Четверка - многоборье - юноши 12-18 лет</t>
  </si>
  <si>
    <t>КМС</t>
  </si>
  <si>
    <t>Искандарова Дана</t>
  </si>
  <si>
    <t>Карпухина Ксения</t>
  </si>
  <si>
    <t>Войткевич Валерия</t>
  </si>
  <si>
    <t>Непритимова ЛЛ  Смирнова ОВ</t>
  </si>
  <si>
    <t>Горячева НЛ     Коноваленко ВЮ Шевчук НА</t>
  </si>
  <si>
    <t>Быкова Ксения</t>
  </si>
  <si>
    <t>Шаповаленко Никита</t>
  </si>
  <si>
    <t>Мегион</t>
  </si>
  <si>
    <t>Уфа</t>
  </si>
  <si>
    <t>Коробков Григорий</t>
  </si>
  <si>
    <t>Харьковских СВ Харьковских СвВ Дменова ЮВ</t>
  </si>
  <si>
    <t xml:space="preserve">ХМАО-ЮГРА Мегион         </t>
  </si>
  <si>
    <t>Алексеева Екатерина</t>
  </si>
  <si>
    <t>Англезин Андрей</t>
  </si>
  <si>
    <t>Иванова Вероника</t>
  </si>
  <si>
    <t>Тагирова Лилия</t>
  </si>
  <si>
    <t>Федоришина Кристина</t>
  </si>
  <si>
    <t>2сп</t>
  </si>
  <si>
    <t>МУ СДЮСШОР                   № 10</t>
  </si>
  <si>
    <t>МБУДО "ДЮСШ № 3" МО  Динской район</t>
  </si>
  <si>
    <t>МБУ СШ</t>
  </si>
  <si>
    <t>МБУ ДО ДД(Ю)Т</t>
  </si>
  <si>
    <t xml:space="preserve">ГКУВО ДОД СДЮСШОР                   </t>
  </si>
  <si>
    <t>Власюк Елизавета</t>
  </si>
  <si>
    <t>Краснов Павел</t>
  </si>
  <si>
    <t>Тарасова АМ              Дядюн ИЮ                     Верхошапов АМ</t>
  </si>
  <si>
    <t>Лепёшкина Екатерина</t>
  </si>
  <si>
    <t>Кузменко Юлия</t>
  </si>
  <si>
    <t>Ахмедова Зари</t>
  </si>
  <si>
    <t>Филипченко О.В. Тимофеева Ю.Ю.             Мелиева Р.Н.</t>
  </si>
  <si>
    <t>ЛГ МАОУ ДО "ЦСВППД</t>
  </si>
  <si>
    <t>ХМАО г. Лангепас</t>
  </si>
  <si>
    <t>б/р</t>
  </si>
  <si>
    <t>Ключагина Стефания</t>
  </si>
  <si>
    <t>Чернявский Олег</t>
  </si>
  <si>
    <t>ВК</t>
  </si>
  <si>
    <t>Семенов Игорь Анатольевич</t>
  </si>
  <si>
    <t>1К</t>
  </si>
  <si>
    <t>2К</t>
  </si>
  <si>
    <t>СТ тройки</t>
  </si>
  <si>
    <t>Шатунова Татьяна Геннадьевна</t>
  </si>
  <si>
    <t>Харьковских Сергей Васильевич</t>
  </si>
  <si>
    <t>Мегион ХМАО-ЮГРА</t>
  </si>
  <si>
    <t>Кузнецова Анастасия Сергеевна</t>
  </si>
  <si>
    <t>1 К</t>
  </si>
  <si>
    <t xml:space="preserve">Всероссийские соревнования "Чёрное золото Приобья" по спортивной акробатике </t>
  </si>
  <si>
    <t>город Нефтеюганск</t>
  </si>
  <si>
    <t>01-03 мая 2017 года</t>
  </si>
  <si>
    <t>Харьковских С.В.</t>
  </si>
  <si>
    <t>Семёнов И.А.</t>
  </si>
  <si>
    <t>Каленский А.В.</t>
  </si>
  <si>
    <t>Нефтеюганск</t>
  </si>
  <si>
    <t xml:space="preserve">судья ВК </t>
  </si>
  <si>
    <t>судья ВК / МК</t>
  </si>
  <si>
    <t>Севостьяненко Елена</t>
  </si>
  <si>
    <t>Сиволова Алина</t>
  </si>
  <si>
    <t>№ ЕКП 24949</t>
  </si>
  <si>
    <t>Иванус Ирина</t>
  </si>
  <si>
    <t>Шакурова Виктория</t>
  </si>
  <si>
    <t>Никитина Татьяна</t>
  </si>
  <si>
    <t>Миляева Ульяна</t>
  </si>
  <si>
    <t>Кузьменко Юлия</t>
  </si>
  <si>
    <t xml:space="preserve">Филипченко О.В. Милеева Р Тимофеева Ю </t>
  </si>
  <si>
    <t>Довыденкова Виктория</t>
  </si>
  <si>
    <t>Клешина Дарья</t>
  </si>
  <si>
    <t>Вельтер Алина</t>
  </si>
  <si>
    <t>Башкова Анастасия</t>
  </si>
  <si>
    <t>Халилова Эмиля</t>
  </si>
  <si>
    <t>Валиева Аделина</t>
  </si>
  <si>
    <t>Осипенко Альбина</t>
  </si>
  <si>
    <t>Латченко Диана</t>
  </si>
  <si>
    <t>Медьведева Виктория</t>
  </si>
  <si>
    <t>Табаровская Анна</t>
  </si>
  <si>
    <t>Нестерова Анастасия</t>
  </si>
  <si>
    <t>Лысенкова Анастасия</t>
  </si>
  <si>
    <t>Рыжкова Алёна</t>
  </si>
  <si>
    <t>Серебренникова Дарья</t>
  </si>
  <si>
    <t>Кузнецова Аделина</t>
  </si>
  <si>
    <t>Губанова Диана</t>
  </si>
  <si>
    <t>Паршакова Виктория</t>
  </si>
  <si>
    <t>Попова Екатерина</t>
  </si>
  <si>
    <t>Никитина Ольга</t>
  </si>
  <si>
    <t>Сирец Анастасия</t>
  </si>
  <si>
    <t>Пара - многоборье - мужчины 14 лет и старше</t>
  </si>
  <si>
    <t>Алфёров Евгений</t>
  </si>
  <si>
    <t>Юров Матвей</t>
  </si>
  <si>
    <t>Хабибуллин Алексей</t>
  </si>
  <si>
    <t>Чекушин Егор</t>
  </si>
  <si>
    <t>Захаров Виталий</t>
  </si>
  <si>
    <t>Комсомольск</t>
  </si>
  <si>
    <t>на Амуре</t>
  </si>
  <si>
    <t>Сёмкин Иван</t>
  </si>
  <si>
    <t>Загорский Александр</t>
  </si>
  <si>
    <t>Быков Ярослав</t>
  </si>
  <si>
    <t>Ильясов Курбан</t>
  </si>
  <si>
    <t>Ефимов Владимир</t>
  </si>
  <si>
    <t>Фомичёв Роман</t>
  </si>
  <si>
    <t>Мясогутов Ильфат</t>
  </si>
  <si>
    <t>Яковлев Владислав</t>
  </si>
  <si>
    <t>Гайнуллин Ильнур</t>
  </si>
  <si>
    <t>Куценко Максим</t>
  </si>
  <si>
    <t>Казаков Данил</t>
  </si>
  <si>
    <t>Зайнетдинов Марат</t>
  </si>
  <si>
    <t>Мусаева Марьяна</t>
  </si>
  <si>
    <t>Колбышев Григорий</t>
  </si>
  <si>
    <t>Барышева Вероника</t>
  </si>
  <si>
    <t>Шульга Данил</t>
  </si>
  <si>
    <t>Верещагина Дана</t>
  </si>
  <si>
    <t>Кузин Александр</t>
  </si>
  <si>
    <t>Савчиц Екатерина</t>
  </si>
  <si>
    <t>Кирпичёв Григорий</t>
  </si>
  <si>
    <t>Парфёнова Диана</t>
  </si>
  <si>
    <t>Гавшин Никита</t>
  </si>
  <si>
    <t>Иванова Алина</t>
  </si>
  <si>
    <t>Емченко Александр</t>
  </si>
  <si>
    <t>Пужливая Анжела</t>
  </si>
  <si>
    <t>Курбатов Глеб</t>
  </si>
  <si>
    <t>Афанасьева Кристина</t>
  </si>
  <si>
    <t>Майжанов Темирлан</t>
  </si>
  <si>
    <t>Ларионова Екатерина</t>
  </si>
  <si>
    <t>Дроздова Таина</t>
  </si>
  <si>
    <t>Романова Екатерина</t>
  </si>
  <si>
    <t xml:space="preserve">Севостьяненко Виктория </t>
  </si>
  <si>
    <t>Шелгачёва Анна</t>
  </si>
  <si>
    <t>Лигай Софья</t>
  </si>
  <si>
    <t xml:space="preserve">Ли Екатерина </t>
  </si>
  <si>
    <t>Ли Виктория</t>
  </si>
  <si>
    <t>Крапивина Виктория</t>
  </si>
  <si>
    <t>Годунова Полина</t>
  </si>
  <si>
    <t>Кшуева Мария</t>
  </si>
  <si>
    <t xml:space="preserve">Комсомольск </t>
  </si>
  <si>
    <t>Лебедева Елизавета</t>
  </si>
  <si>
    <t>Муравьёва Мария</t>
  </si>
  <si>
    <t>Самойлова Любовь</t>
  </si>
  <si>
    <t>Баландина Виктория</t>
  </si>
  <si>
    <t>Худякова Ксения</t>
  </si>
  <si>
    <t>Лесарева Анастасия</t>
  </si>
  <si>
    <t>Зыкова Софья</t>
  </si>
  <si>
    <t>Хондакова Анастасия</t>
  </si>
  <si>
    <t>Конева Мария</t>
  </si>
  <si>
    <t>Шевелева Наталья</t>
  </si>
  <si>
    <t>Филипченко Мария</t>
  </si>
  <si>
    <t>Маринкина Алена</t>
  </si>
  <si>
    <t>ЯДЮСШ</t>
  </si>
  <si>
    <t>Плоскова Т.А. Плоскова Е.А.</t>
  </si>
  <si>
    <t>Скоморохова Мария</t>
  </si>
  <si>
    <t>Иванус Ольга</t>
  </si>
  <si>
    <t>Шовина Виктория</t>
  </si>
  <si>
    <t>Дебирова Тамара</t>
  </si>
  <si>
    <t>Артёмкина Татьяна</t>
  </si>
  <si>
    <t>Зубарева Мария</t>
  </si>
  <si>
    <t>Болотова Диана</t>
  </si>
  <si>
    <t>Исаева Дарья</t>
  </si>
  <si>
    <t>Спицкая Алёна</t>
  </si>
  <si>
    <t>Холоденко Екатерина</t>
  </si>
  <si>
    <t>Снеговая Дарья</t>
  </si>
  <si>
    <t>Головина Арина</t>
  </si>
  <si>
    <t>МБОУ ДО МЦДТ СДЮСШОР ЧТЗ</t>
  </si>
  <si>
    <t>Фомушкина Екатерина</t>
  </si>
  <si>
    <t>Воропаева Екатерина</t>
  </si>
  <si>
    <t>Потапова Оксана</t>
  </si>
  <si>
    <t xml:space="preserve"> г. Челябинск</t>
  </si>
  <si>
    <t xml:space="preserve">МБОУ ДО ДЮСШ №19 </t>
  </si>
  <si>
    <t>Белобородова Екатерина</t>
  </si>
  <si>
    <t xml:space="preserve">Чернов М.А. Косенкова Н.Б. </t>
  </si>
  <si>
    <t>Лукьянова Ульяна</t>
  </si>
  <si>
    <t xml:space="preserve"> Студеникина С.А . Орехова Л.Н. Шакирова И.А.</t>
  </si>
  <si>
    <t>Койше Дарина</t>
  </si>
  <si>
    <t>Койше  Дамеш</t>
  </si>
  <si>
    <t>Гуляева Анна</t>
  </si>
  <si>
    <t>Тахтамыш Евгения</t>
  </si>
  <si>
    <t>Мавлеева Виолетта</t>
  </si>
  <si>
    <t>Мочалова Екатерина</t>
  </si>
  <si>
    <t>Чернявская Екатерина</t>
  </si>
  <si>
    <t>Копьва Антонина</t>
  </si>
  <si>
    <t>Муртазина Элина</t>
  </si>
  <si>
    <t>Гусева Анастасия</t>
  </si>
  <si>
    <t>Попова Полина</t>
  </si>
  <si>
    <t>Трофимова Евгения</t>
  </si>
  <si>
    <t>Дацьо Валерия</t>
  </si>
  <si>
    <t>Мороз Алёна</t>
  </si>
  <si>
    <t>Набиева Ксения</t>
  </si>
  <si>
    <t>Соловьёва Виктория</t>
  </si>
  <si>
    <t>Васильева Диана</t>
  </si>
  <si>
    <t>Старушкина Анна</t>
  </si>
  <si>
    <t>1 р-д</t>
  </si>
  <si>
    <t xml:space="preserve">МАУДО "ДЮСШ" </t>
  </si>
  <si>
    <t>Попова Яна</t>
  </si>
  <si>
    <t>МАОУДОД СДЮСШОР №3</t>
  </si>
  <si>
    <t>г.Томск</t>
  </si>
  <si>
    <t>Митаенко СВ  Былина НГ Шолохов ПА Горковенко ЕА Яркова ММ  Шараева ЕЮ</t>
  </si>
  <si>
    <t>Митаенко СВ  Былина НГ Нагина ИА Тюменева ЛИ  Шолохов ПА  Шараева ЕЮ</t>
  </si>
  <si>
    <t xml:space="preserve">Тюменева ЛИ Нагина ИА Яркова ММ </t>
  </si>
  <si>
    <t>Шолохов ПА Былинина НГ Митаенко СВ</t>
  </si>
  <si>
    <t>1сп</t>
  </si>
  <si>
    <t>Шараева ЕЮ Шолохов ПА Яркова ММ Митаенко СВ Былина НГ</t>
  </si>
  <si>
    <t>Митаенко СВ Былина НГ Нагина ИА</t>
  </si>
  <si>
    <t xml:space="preserve">Есюпенок ОВ Муза МВ Иванова ЕИ </t>
  </si>
  <si>
    <t>МБУ ДО"ДЮСШ  "Вымпел"</t>
  </si>
  <si>
    <t>Митаенко СВ Былина НГ Яркова ММ</t>
  </si>
  <si>
    <t xml:space="preserve">Митаенко СВ  Былина НГ  Сухушина ЛН  Шолохов ПА </t>
  </si>
  <si>
    <t>Богаевский СА Попов ЕА</t>
  </si>
  <si>
    <t>МБУ ФСК "Юность"</t>
  </si>
  <si>
    <t>г.Югорск</t>
  </si>
  <si>
    <t>Тюменская обл.   г. Ялуторовск</t>
  </si>
  <si>
    <t xml:space="preserve">Плоскова Т.А. </t>
  </si>
  <si>
    <t>МАУДО СДЮСШОР "Спутник" г.Красноярск</t>
  </si>
  <si>
    <t xml:space="preserve">Матвеева НА Сандулевская ЕМ </t>
  </si>
  <si>
    <t>Матвеева НА Сандулевская ЕМ  Плешков СГ</t>
  </si>
  <si>
    <t>г. Курган</t>
  </si>
  <si>
    <t>Бр. Семёновых</t>
  </si>
  <si>
    <t>МБУ ДО ДЮСШ</t>
  </si>
  <si>
    <t>г.Минусинск</t>
  </si>
  <si>
    <t>Соколова ТЕ Ключникова ИД</t>
  </si>
  <si>
    <t>Боцан ОА Захарова ЛМ</t>
  </si>
  <si>
    <t>ХМАО-Югра  г.Покачи</t>
  </si>
  <si>
    <t>МАУ гНижневартовска "СШ"</t>
  </si>
  <si>
    <t>ХМАО-Югра</t>
  </si>
  <si>
    <t>бр. Исакова В.Я.</t>
  </si>
  <si>
    <t xml:space="preserve">                                                 Всероссийские соревнования "Чёрное золото Приобья" </t>
  </si>
  <si>
    <t xml:space="preserve">                              01-03 мая 2017 года</t>
  </si>
  <si>
    <t>ХМАО-Югра  г.Лангепас</t>
  </si>
  <si>
    <t>МБУ СШ №22</t>
  </si>
  <si>
    <t>г.Уфа РБ</t>
  </si>
  <si>
    <t>Шатунова ТГ Новикова ЮС</t>
  </si>
  <si>
    <t>ЛГ МАОУ ДО "ЦСВППД"</t>
  </si>
  <si>
    <t xml:space="preserve"> СтуденикинаС.А. Орехова Л.Н. Клюшина Е.Г.</t>
  </si>
  <si>
    <t>г.Магадан</t>
  </si>
  <si>
    <t>Дяченко ОВ</t>
  </si>
  <si>
    <t>г.Салават РБ</t>
  </si>
  <si>
    <t>Устимов ПМ Сюпова ИА</t>
  </si>
  <si>
    <t xml:space="preserve">Ожиганова ОС Болотина АВ </t>
  </si>
  <si>
    <t>Гейкер ВВ Болотина АВ</t>
  </si>
  <si>
    <t>г. Екатринбург</t>
  </si>
  <si>
    <t>Волгина Виктория</t>
  </si>
  <si>
    <t>Повторейко ВВ Некрушец ОМ</t>
  </si>
  <si>
    <t>Котыхова Полина</t>
  </si>
  <si>
    <t>Беганский Владислав</t>
  </si>
  <si>
    <t>Каленский Андрей Викторович</t>
  </si>
  <si>
    <t>Исаков Василий Яковлевич</t>
  </si>
  <si>
    <t>Челябинск</t>
  </si>
  <si>
    <t>Зеленко Александр Федорович</t>
  </si>
  <si>
    <t>Целикова Зульфия Маратовна</t>
  </si>
  <si>
    <t xml:space="preserve">Нефтеюганск </t>
  </si>
  <si>
    <t>Каленская Виктория Андреевна</t>
  </si>
  <si>
    <t>Ханты-Мансийск</t>
  </si>
  <si>
    <t>Устимов Петр Михайлович</t>
  </si>
  <si>
    <t>ПСБ группы</t>
  </si>
  <si>
    <t>Салават</t>
  </si>
  <si>
    <t>Чернов Михаил Анатольевич</t>
  </si>
  <si>
    <t>Екатеринбург</t>
  </si>
  <si>
    <t>Филипченко Оксана Викторовна</t>
  </si>
  <si>
    <t>Лангепас</t>
  </si>
  <si>
    <t>СТ пары</t>
  </si>
  <si>
    <t xml:space="preserve">ПСБ пары </t>
  </si>
  <si>
    <t>Тимофеева Юлия Юрьевна</t>
  </si>
  <si>
    <t>Повторейко Виктория Валентиновна</t>
  </si>
  <si>
    <t>Дяченко Ольга Владимировна</t>
  </si>
  <si>
    <t>Магадан</t>
  </si>
  <si>
    <t>Привалов Александр Анатольевич</t>
  </si>
  <si>
    <t>Матвеева Надежда Александровна</t>
  </si>
  <si>
    <t>Красноярск</t>
  </si>
  <si>
    <t>Харьковских Светлана Валентиновна</t>
  </si>
  <si>
    <t xml:space="preserve">Мегион </t>
  </si>
  <si>
    <t>Мишанец Дарья Игоревна</t>
  </si>
  <si>
    <t>Комсомольск-на-Амуре</t>
  </si>
  <si>
    <t xml:space="preserve">Есюпенок Ольга Владимировна </t>
  </si>
  <si>
    <t>Винников Дмитрий Алексеевич</t>
  </si>
  <si>
    <t>Санкт-Петербург</t>
  </si>
  <si>
    <t>Томск</t>
  </si>
  <si>
    <t xml:space="preserve">Делягина Наталья Фариковна </t>
  </si>
  <si>
    <t>Найденкова Юлия Юрьевна</t>
  </si>
  <si>
    <t>Ожиганова Ольга Сергеевна</t>
  </si>
  <si>
    <t>Соколова  Татьяна Евгеньевна</t>
  </si>
  <si>
    <t>Минусинск</t>
  </si>
  <si>
    <t>Жалбэ Сергей Гаврилович</t>
  </si>
  <si>
    <t>Сургут</t>
  </si>
  <si>
    <t>Брагина Светлана Александровна</t>
  </si>
  <si>
    <t>Шолохов Павел Андреевич</t>
  </si>
  <si>
    <t>3К</t>
  </si>
  <si>
    <t>Коршунова Виктория Юрьевна</t>
  </si>
  <si>
    <t>Находка</t>
  </si>
  <si>
    <t>Саляхов Олег Олегович</t>
  </si>
  <si>
    <t>Фролов Артем Игоревич</t>
  </si>
  <si>
    <t>Мельников Никита Викторович</t>
  </si>
  <si>
    <t>Сысоев Андрей Андреевич</t>
  </si>
  <si>
    <t>Нижневартовск</t>
  </si>
  <si>
    <t>Комендант соревнований</t>
  </si>
  <si>
    <t>Таваканова Альбина Галимьяновна</t>
  </si>
  <si>
    <t>Подгорная Екатерина Васильевна</t>
  </si>
  <si>
    <t>Мелиева Регина Нормухамматовна</t>
  </si>
  <si>
    <t>Югорск</t>
  </si>
  <si>
    <t>Председатель          Апелляционного жюри</t>
  </si>
  <si>
    <t>Попов Евгений Александрович</t>
  </si>
  <si>
    <t>Богоевский Станислав Александрович</t>
  </si>
  <si>
    <t>Целикова З.М.  Каленский А.В. Повторейко ВВ</t>
  </si>
  <si>
    <t>Пара - многоборье -женщины 14 лет и старше</t>
  </si>
  <si>
    <t>Плоскова ТА</t>
  </si>
  <si>
    <t>судья на видео</t>
  </si>
  <si>
    <t>Плоскова Татьяна Александровна</t>
  </si>
  <si>
    <t>Ялуторовск</t>
  </si>
  <si>
    <t>МАУ ДО "СДЮСШОР "Сибиряк"  ХМАО-Югра г.Нефтеюганск</t>
  </si>
  <si>
    <t>б/к</t>
  </si>
  <si>
    <t xml:space="preserve">ВК </t>
  </si>
  <si>
    <t>ВК(МК)</t>
  </si>
  <si>
    <t xml:space="preserve">Сёмкин Иван </t>
  </si>
  <si>
    <t>Калданов Ильяс</t>
  </si>
  <si>
    <t>Арефьева Ирина Васильевна</t>
  </si>
  <si>
    <t>Гейкер ВФ Болотина АВ</t>
  </si>
  <si>
    <t>Сигибиреева Надежда</t>
  </si>
  <si>
    <t xml:space="preserve">Ровкина Анастасия </t>
  </si>
  <si>
    <t>Сухушина Л.Н. Былина Н.Г. Шолохов ПА Митаенко СВ</t>
  </si>
  <si>
    <t>Чечетина Екатерина</t>
  </si>
  <si>
    <t>Целикова З.М.  Каленский А.В. Повторейко ВВ Ермакова ДА</t>
  </si>
  <si>
    <t>Боталова Ирина Сергеевна</t>
  </si>
  <si>
    <t>Белый Яр</t>
  </si>
  <si>
    <t>Каленская Галина Андреевна</t>
  </si>
  <si>
    <t>Викулов Евгений Андреевич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</si>
</sst>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0.000"/>
  </numFmts>
  <fonts count="53">
    <font>
      <sz val="11"/>
      <color theme="1"/>
      <name val="Calibri"/>
      <family val="2"/>
      <scheme val="minor"/>
    </font>
    <font>
      <sz val="8"/>
      <name val="Arial Cyr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sz val="7"/>
      <name val="Arial"/>
      <family val="2"/>
      <charset val="204"/>
    </font>
    <font>
      <b/>
      <i/>
      <sz val="7.5"/>
      <name val="Arial"/>
      <family val="2"/>
      <charset val="204"/>
    </font>
    <font>
      <b/>
      <sz val="7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7.5"/>
      <name val="Arial"/>
      <family val="2"/>
      <charset val="204"/>
    </font>
    <font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2"/>
      <color indexed="8"/>
      <name val="Arial"/>
      <family val="2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indexed="8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3" fillId="0" borderId="0"/>
    <xf numFmtId="164" fontId="3" fillId="0" borderId="0" applyFont="0" applyFill="0" applyBorder="0" applyAlignment="0" applyProtection="0"/>
  </cellStyleXfs>
  <cellXfs count="400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/>
    <xf numFmtId="0" fontId="1" fillId="0" borderId="0" xfId="1"/>
    <xf numFmtId="0" fontId="13" fillId="0" borderId="19" xfId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/>
    </xf>
    <xf numFmtId="0" fontId="14" fillId="0" borderId="22" xfId="1" applyNumberFormat="1" applyFont="1" applyBorder="1" applyAlignment="1">
      <alignment horizontal="center"/>
    </xf>
    <xf numFmtId="49" fontId="14" fillId="0" borderId="22" xfId="1" applyNumberFormat="1" applyFont="1" applyBorder="1" applyAlignment="1">
      <alignment horizontal="center"/>
    </xf>
    <xf numFmtId="0" fontId="5" fillId="0" borderId="0" xfId="1" applyFont="1"/>
    <xf numFmtId="0" fontId="16" fillId="0" borderId="23" xfId="0" applyFont="1" applyFill="1" applyBorder="1" applyAlignment="1">
      <alignment horizontal="center" wrapText="1"/>
    </xf>
    <xf numFmtId="0" fontId="13" fillId="0" borderId="16" xfId="1" applyFont="1" applyBorder="1" applyAlignment="1">
      <alignment horizontal="center" vertical="center"/>
    </xf>
    <xf numFmtId="0" fontId="1" fillId="0" borderId="0" xfId="1" applyAlignment="1"/>
    <xf numFmtId="0" fontId="8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/>
    <xf numFmtId="0" fontId="15" fillId="0" borderId="15" xfId="1" applyFont="1" applyBorder="1" applyAlignment="1"/>
    <xf numFmtId="0" fontId="4" fillId="0" borderId="0" xfId="1" applyFont="1" applyAlignment="1"/>
    <xf numFmtId="0" fontId="1" fillId="0" borderId="28" xfId="1" applyBorder="1" applyAlignment="1"/>
    <xf numFmtId="0" fontId="14" fillId="0" borderId="0" xfId="1" applyFont="1" applyAlignment="1"/>
    <xf numFmtId="0" fontId="1" fillId="0" borderId="0" xfId="1" applyBorder="1" applyAlignment="1"/>
    <xf numFmtId="0" fontId="1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NumberFormat="1" applyFont="1" applyBorder="1" applyAlignment="1">
      <alignment horizontal="center"/>
    </xf>
    <xf numFmtId="49" fontId="14" fillId="0" borderId="0" xfId="1" applyNumberFormat="1" applyFont="1" applyBorder="1" applyAlignment="1"/>
    <xf numFmtId="49" fontId="14" fillId="0" borderId="0" xfId="1" applyNumberFormat="1" applyFont="1" applyBorder="1" applyAlignment="1">
      <alignment horizontal="center" vertical="center" wrapText="1"/>
    </xf>
    <xf numFmtId="49" fontId="14" fillId="0" borderId="0" xfId="1" applyNumberFormat="1" applyFont="1" applyBorder="1" applyAlignment="1">
      <alignment horizontal="center"/>
    </xf>
    <xf numFmtId="49" fontId="14" fillId="0" borderId="0" xfId="1" applyNumberFormat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1" fillId="0" borderId="0" xfId="0" applyFont="1" applyFill="1"/>
    <xf numFmtId="0" fontId="22" fillId="0" borderId="0" xfId="0" applyFont="1" applyFill="1"/>
    <xf numFmtId="0" fontId="24" fillId="0" borderId="20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65" fontId="4" fillId="0" borderId="8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6" fontId="26" fillId="0" borderId="1" xfId="2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6" fontId="4" fillId="0" borderId="7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66" fontId="4" fillId="0" borderId="9" xfId="0" applyNumberFormat="1" applyFont="1" applyFill="1" applyBorder="1" applyAlignment="1">
      <alignment horizontal="center"/>
    </xf>
    <xf numFmtId="165" fontId="4" fillId="0" borderId="11" xfId="0" applyNumberFormat="1" applyFont="1" applyFill="1" applyBorder="1" applyAlignment="1">
      <alignment horizontal="center"/>
    </xf>
    <xf numFmtId="165" fontId="4" fillId="0" borderId="12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/>
    </xf>
    <xf numFmtId="165" fontId="4" fillId="0" borderId="18" xfId="0" applyNumberFormat="1" applyFont="1" applyFill="1" applyBorder="1" applyAlignment="1">
      <alignment horizontal="center"/>
    </xf>
    <xf numFmtId="165" fontId="4" fillId="0" borderId="16" xfId="0" applyNumberFormat="1" applyFont="1" applyFill="1" applyBorder="1" applyAlignment="1">
      <alignment horizontal="center"/>
    </xf>
    <xf numFmtId="166" fontId="26" fillId="0" borderId="16" xfId="2" applyNumberFormat="1" applyFont="1" applyFill="1" applyBorder="1" applyAlignment="1">
      <alignment horizontal="center"/>
    </xf>
    <xf numFmtId="165" fontId="4" fillId="0" borderId="15" xfId="0" applyNumberFormat="1" applyFont="1" applyFill="1" applyBorder="1" applyAlignment="1">
      <alignment horizontal="center"/>
    </xf>
    <xf numFmtId="166" fontId="27" fillId="0" borderId="19" xfId="0" applyNumberFormat="1" applyFont="1" applyFill="1" applyBorder="1" applyAlignment="1">
      <alignment horizontal="center"/>
    </xf>
    <xf numFmtId="0" fontId="19" fillId="0" borderId="25" xfId="0" applyFont="1" applyFill="1" applyBorder="1" applyAlignment="1"/>
    <xf numFmtId="166" fontId="19" fillId="0" borderId="19" xfId="0" applyNumberFormat="1" applyFont="1" applyFill="1" applyBorder="1" applyAlignment="1">
      <alignment horizontal="center"/>
    </xf>
    <xf numFmtId="166" fontId="27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/>
    <xf numFmtId="166" fontId="29" fillId="0" borderId="0" xfId="0" applyNumberFormat="1" applyFont="1" applyFill="1" applyBorder="1" applyAlignment="1">
      <alignment horizontal="center"/>
    </xf>
    <xf numFmtId="166" fontId="19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29" fillId="0" borderId="0" xfId="0" applyFont="1" applyFill="1"/>
    <xf numFmtId="0" fontId="4" fillId="0" borderId="0" xfId="0" applyNumberFormat="1" applyFont="1" applyFill="1" applyAlignment="1"/>
    <xf numFmtId="0" fontId="4" fillId="0" borderId="0" xfId="0" applyFont="1" applyFill="1" applyAlignment="1"/>
    <xf numFmtId="0" fontId="21" fillId="0" borderId="0" xfId="0" applyFont="1"/>
    <xf numFmtId="0" fontId="24" fillId="0" borderId="2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1" fillId="0" borderId="0" xfId="0" applyFont="1" applyFill="1" applyBorder="1"/>
    <xf numFmtId="0" fontId="17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vertical="center"/>
    </xf>
    <xf numFmtId="0" fontId="32" fillId="0" borderId="0" xfId="0" applyFont="1" applyFill="1"/>
    <xf numFmtId="0" fontId="32" fillId="0" borderId="0" xfId="0" applyFont="1"/>
    <xf numFmtId="0" fontId="31" fillId="0" borderId="0" xfId="0" applyFont="1" applyFill="1" applyBorder="1"/>
    <xf numFmtId="0" fontId="21" fillId="0" borderId="0" xfId="0" applyFont="1" applyFill="1" applyAlignment="1">
      <alignment horizontal="left"/>
    </xf>
    <xf numFmtId="0" fontId="9" fillId="0" borderId="24" xfId="0" applyFont="1" applyFill="1" applyBorder="1" applyAlignment="1">
      <alignment horizontal="center" vertical="center"/>
    </xf>
    <xf numFmtId="166" fontId="29" fillId="0" borderId="19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9" fillId="0" borderId="24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166" fontId="4" fillId="0" borderId="6" xfId="0" applyNumberFormat="1" applyFont="1" applyFill="1" applyBorder="1" applyAlignment="1">
      <alignment horizontal="center"/>
    </xf>
    <xf numFmtId="166" fontId="4" fillId="0" borderId="15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right" vertical="center"/>
    </xf>
    <xf numFmtId="0" fontId="9" fillId="0" borderId="24" xfId="0" applyFont="1" applyFill="1" applyBorder="1" applyAlignment="1">
      <alignment horizontal="center" vertical="center"/>
    </xf>
    <xf numFmtId="0" fontId="20" fillId="0" borderId="0" xfId="0" applyFont="1" applyFill="1" applyAlignment="1"/>
    <xf numFmtId="0" fontId="34" fillId="0" borderId="0" xfId="0" applyFont="1" applyFill="1" applyAlignment="1">
      <alignment horizontal="center"/>
    </xf>
    <xf numFmtId="0" fontId="9" fillId="0" borderId="24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24" fillId="0" borderId="0" xfId="0" applyFont="1" applyFill="1" applyBorder="1" applyAlignment="1">
      <alignment horizontal="right" vertical="center"/>
    </xf>
    <xf numFmtId="0" fontId="30" fillId="0" borderId="0" xfId="1" applyFont="1" applyAlignment="1"/>
    <xf numFmtId="0" fontId="24" fillId="0" borderId="16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166" fontId="4" fillId="0" borderId="30" xfId="0" applyNumberFormat="1" applyFont="1" applyFill="1" applyBorder="1" applyAlignment="1">
      <alignment horizontal="center"/>
    </xf>
    <xf numFmtId="166" fontId="4" fillId="0" borderId="19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35" fillId="0" borderId="0" xfId="0" applyFont="1" applyFill="1" applyBorder="1" applyAlignment="1"/>
    <xf numFmtId="0" fontId="36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/>
    </xf>
    <xf numFmtId="0" fontId="9" fillId="0" borderId="2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2" fontId="4" fillId="0" borderId="30" xfId="0" applyNumberFormat="1" applyFont="1" applyFill="1" applyBorder="1" applyAlignment="1">
      <alignment horizontal="center"/>
    </xf>
    <xf numFmtId="1" fontId="4" fillId="0" borderId="25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14" fillId="0" borderId="26" xfId="1" applyNumberFormat="1" applyFont="1" applyBorder="1" applyAlignment="1">
      <alignment horizontal="center" vertical="center" wrapText="1"/>
    </xf>
    <xf numFmtId="49" fontId="37" fillId="0" borderId="35" xfId="1" applyNumberFormat="1" applyFont="1" applyFill="1" applyBorder="1" applyAlignment="1"/>
    <xf numFmtId="0" fontId="14" fillId="0" borderId="27" xfId="1" applyFont="1" applyBorder="1" applyAlignment="1">
      <alignment horizontal="center" vertical="center"/>
    </xf>
    <xf numFmtId="49" fontId="14" fillId="0" borderId="27" xfId="1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22" fillId="0" borderId="0" xfId="0" applyFont="1" applyFill="1" applyAlignment="1"/>
    <xf numFmtId="0" fontId="9" fillId="0" borderId="24" xfId="0" applyFont="1" applyFill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49" fontId="14" fillId="0" borderId="27" xfId="1" applyNumberFormat="1" applyFont="1" applyBorder="1" applyAlignment="1">
      <alignment horizontal="center"/>
    </xf>
    <xf numFmtId="0" fontId="14" fillId="0" borderId="1" xfId="1" applyNumberFormat="1" applyFont="1" applyBorder="1" applyAlignment="1">
      <alignment horizontal="center" vertical="center"/>
    </xf>
    <xf numFmtId="0" fontId="41" fillId="0" borderId="0" xfId="1" applyFont="1" applyAlignment="1"/>
    <xf numFmtId="0" fontId="41" fillId="0" borderId="0" xfId="0" applyFont="1" applyFill="1" applyAlignment="1">
      <alignment horizontal="left"/>
    </xf>
    <xf numFmtId="0" fontId="41" fillId="0" borderId="0" xfId="0" applyFont="1" applyFill="1" applyAlignment="1">
      <alignment horizontal="center"/>
    </xf>
    <xf numFmtId="0" fontId="41" fillId="0" borderId="0" xfId="0" applyFont="1" applyFill="1"/>
    <xf numFmtId="49" fontId="14" fillId="0" borderId="33" xfId="1" applyNumberFormat="1" applyFont="1" applyBorder="1" applyAlignment="1">
      <alignment horizontal="center" vertical="center"/>
    </xf>
    <xf numFmtId="49" fontId="14" fillId="0" borderId="22" xfId="1" applyNumberFormat="1" applyFont="1" applyBorder="1" applyAlignment="1">
      <alignment horizontal="center" vertical="center"/>
    </xf>
    <xf numFmtId="49" fontId="14" fillId="0" borderId="24" xfId="1" applyNumberFormat="1" applyFont="1" applyBorder="1" applyAlignment="1">
      <alignment horizontal="center"/>
    </xf>
    <xf numFmtId="49" fontId="14" fillId="0" borderId="21" xfId="1" applyNumberFormat="1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25" fillId="0" borderId="10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right"/>
    </xf>
    <xf numFmtId="49" fontId="37" fillId="0" borderId="35" xfId="1" applyNumberFormat="1" applyFont="1" applyFill="1" applyBorder="1" applyAlignment="1">
      <alignment vertical="center"/>
    </xf>
    <xf numFmtId="49" fontId="37" fillId="0" borderId="17" xfId="1" applyNumberFormat="1" applyFont="1" applyFill="1" applyBorder="1" applyAlignment="1"/>
    <xf numFmtId="0" fontId="37" fillId="0" borderId="22" xfId="1" applyFont="1" applyFill="1" applyBorder="1"/>
    <xf numFmtId="49" fontId="37" fillId="0" borderId="37" xfId="1" applyNumberFormat="1" applyFont="1" applyFill="1" applyBorder="1" applyAlignment="1"/>
    <xf numFmtId="49" fontId="14" fillId="0" borderId="42" xfId="1" applyNumberFormat="1" applyFont="1" applyBorder="1" applyAlignment="1">
      <alignment horizontal="center"/>
    </xf>
    <xf numFmtId="0" fontId="14" fillId="0" borderId="9" xfId="1" applyNumberFormat="1" applyFont="1" applyBorder="1" applyAlignment="1">
      <alignment horizontal="center"/>
    </xf>
    <xf numFmtId="49" fontId="37" fillId="0" borderId="7" xfId="1" applyNumberFormat="1" applyFont="1" applyBorder="1" applyAlignment="1"/>
    <xf numFmtId="49" fontId="14" fillId="0" borderId="43" xfId="1" applyNumberFormat="1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9" fillId="0" borderId="15" xfId="0" applyFont="1" applyFill="1" applyBorder="1" applyAlignment="1"/>
    <xf numFmtId="0" fontId="28" fillId="0" borderId="15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35" fillId="0" borderId="0" xfId="0" applyFont="1" applyFill="1" applyBorder="1"/>
    <xf numFmtId="166" fontId="27" fillId="0" borderId="15" xfId="0" applyNumberFormat="1" applyFont="1" applyFill="1" applyBorder="1" applyAlignment="1">
      <alignment horizontal="center"/>
    </xf>
    <xf numFmtId="166" fontId="29" fillId="0" borderId="15" xfId="0" applyNumberFormat="1" applyFont="1" applyFill="1" applyBorder="1" applyAlignment="1">
      <alignment horizontal="center"/>
    </xf>
    <xf numFmtId="166" fontId="19" fillId="0" borderId="20" xfId="0" applyNumberFormat="1" applyFont="1" applyFill="1" applyBorder="1" applyAlignment="1">
      <alignment horizontal="center"/>
    </xf>
    <xf numFmtId="0" fontId="4" fillId="0" borderId="0" xfId="1" applyFont="1" applyFill="1" applyAlignment="1"/>
    <xf numFmtId="0" fontId="35" fillId="0" borderId="0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/>
    <xf numFmtId="0" fontId="4" fillId="0" borderId="0" xfId="0" applyFont="1" applyFill="1" applyBorder="1"/>
    <xf numFmtId="0" fontId="4" fillId="0" borderId="0" xfId="1" applyFont="1" applyBorder="1" applyAlignment="1"/>
    <xf numFmtId="49" fontId="42" fillId="0" borderId="22" xfId="1" applyNumberFormat="1" applyFont="1" applyBorder="1" applyAlignment="1">
      <alignment horizontal="center"/>
    </xf>
    <xf numFmtId="0" fontId="30" fillId="0" borderId="0" xfId="1" applyFont="1" applyBorder="1" applyAlignment="1"/>
    <xf numFmtId="0" fontId="29" fillId="0" borderId="0" xfId="0" applyFont="1" applyFill="1" applyBorder="1"/>
    <xf numFmtId="0" fontId="22" fillId="0" borderId="0" xfId="0" applyFont="1" applyFill="1" applyBorder="1"/>
    <xf numFmtId="0" fontId="20" fillId="0" borderId="0" xfId="0" applyFont="1" applyFill="1" applyBorder="1" applyAlignment="1">
      <alignment horizontal="center"/>
    </xf>
    <xf numFmtId="166" fontId="19" fillId="0" borderId="32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/>
    </xf>
    <xf numFmtId="0" fontId="19" fillId="0" borderId="24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35" fillId="0" borderId="24" xfId="0" applyFont="1" applyFill="1" applyBorder="1" applyAlignment="1">
      <alignment horizontal="left"/>
    </xf>
    <xf numFmtId="0" fontId="19" fillId="0" borderId="21" xfId="0" applyFont="1" applyFill="1" applyBorder="1" applyAlignment="1">
      <alignment horizontal="left"/>
    </xf>
    <xf numFmtId="0" fontId="4" fillId="0" borderId="31" xfId="0" applyFont="1" applyFill="1" applyBorder="1" applyAlignment="1">
      <alignment horizontal="left"/>
    </xf>
    <xf numFmtId="0" fontId="4" fillId="0" borderId="31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166" fontId="45" fillId="0" borderId="19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2" fontId="4" fillId="0" borderId="7" xfId="0" applyNumberFormat="1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165" fontId="4" fillId="0" borderId="44" xfId="0" applyNumberFormat="1" applyFont="1" applyFill="1" applyBorder="1" applyAlignment="1">
      <alignment horizontal="center"/>
    </xf>
    <xf numFmtId="165" fontId="4" fillId="0" borderId="45" xfId="0" applyNumberFormat="1" applyFont="1" applyFill="1" applyBorder="1" applyAlignment="1">
      <alignment horizontal="center"/>
    </xf>
    <xf numFmtId="165" fontId="4" fillId="0" borderId="46" xfId="0" applyNumberFormat="1" applyFont="1" applyFill="1" applyBorder="1" applyAlignment="1">
      <alignment horizontal="center"/>
    </xf>
    <xf numFmtId="165" fontId="4" fillId="0" borderId="47" xfId="0" applyNumberFormat="1" applyFont="1" applyFill="1" applyBorder="1" applyAlignment="1">
      <alignment horizontal="center"/>
    </xf>
    <xf numFmtId="165" fontId="4" fillId="0" borderId="36" xfId="0" applyNumberFormat="1" applyFont="1" applyFill="1" applyBorder="1" applyAlignment="1">
      <alignment horizontal="center"/>
    </xf>
    <xf numFmtId="166" fontId="26" fillId="0" borderId="36" xfId="2" applyNumberFormat="1" applyFont="1" applyFill="1" applyBorder="1" applyAlignment="1">
      <alignment horizontal="center"/>
    </xf>
    <xf numFmtId="165" fontId="4" fillId="0" borderId="37" xfId="0" applyNumberFormat="1" applyFont="1" applyFill="1" applyBorder="1" applyAlignment="1">
      <alignment horizontal="center"/>
    </xf>
    <xf numFmtId="166" fontId="4" fillId="0" borderId="28" xfId="0" applyNumberFormat="1" applyFont="1" applyFill="1" applyBorder="1" applyAlignment="1">
      <alignment horizontal="center"/>
    </xf>
    <xf numFmtId="165" fontId="4" fillId="0" borderId="48" xfId="0" applyNumberFormat="1" applyFont="1" applyFill="1" applyBorder="1" applyAlignment="1">
      <alignment horizontal="center"/>
    </xf>
    <xf numFmtId="166" fontId="4" fillId="0" borderId="24" xfId="0" applyNumberFormat="1" applyFont="1" applyFill="1" applyBorder="1" applyAlignment="1">
      <alignment horizontal="center"/>
    </xf>
    <xf numFmtId="0" fontId="4" fillId="0" borderId="31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/>
    </xf>
    <xf numFmtId="1" fontId="4" fillId="0" borderId="26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166" fontId="4" fillId="0" borderId="17" xfId="0" applyNumberFormat="1" applyFont="1" applyFill="1" applyBorder="1" applyAlignment="1">
      <alignment horizontal="center"/>
    </xf>
    <xf numFmtId="165" fontId="4" fillId="0" borderId="14" xfId="0" applyNumberFormat="1" applyFont="1" applyFill="1" applyBorder="1" applyAlignment="1">
      <alignment horizontal="center"/>
    </xf>
    <xf numFmtId="165" fontId="4" fillId="0" borderId="26" xfId="0" applyNumberFormat="1" applyFont="1" applyFill="1" applyBorder="1" applyAlignment="1">
      <alignment horizontal="center"/>
    </xf>
    <xf numFmtId="166" fontId="4" fillId="0" borderId="37" xfId="0" applyNumberFormat="1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7" fillId="0" borderId="16" xfId="0" applyFont="1" applyFill="1" applyBorder="1" applyAlignment="1">
      <alignment horizontal="left" vertical="center"/>
    </xf>
    <xf numFmtId="0" fontId="47" fillId="0" borderId="24" xfId="0" applyFont="1" applyFill="1" applyBorder="1" applyAlignment="1">
      <alignment horizontal="left"/>
    </xf>
    <xf numFmtId="0" fontId="49" fillId="0" borderId="24" xfId="0" applyFont="1" applyFill="1" applyBorder="1" applyAlignment="1">
      <alignment horizontal="left"/>
    </xf>
    <xf numFmtId="0" fontId="47" fillId="0" borderId="20" xfId="0" applyFont="1" applyFill="1" applyBorder="1" applyAlignment="1">
      <alignment horizontal="left" vertical="center"/>
    </xf>
    <xf numFmtId="0" fontId="47" fillId="0" borderId="21" xfId="0" applyFont="1" applyFill="1" applyBorder="1" applyAlignment="1">
      <alignment horizontal="left"/>
    </xf>
    <xf numFmtId="0" fontId="47" fillId="0" borderId="16" xfId="0" applyFont="1" applyFill="1" applyBorder="1" applyAlignment="1">
      <alignment vertical="center"/>
    </xf>
    <xf numFmtId="0" fontId="47" fillId="0" borderId="29" xfId="0" applyFont="1" applyFill="1" applyBorder="1" applyAlignment="1">
      <alignment vertical="center"/>
    </xf>
    <xf numFmtId="0" fontId="47" fillId="0" borderId="24" xfId="0" applyFont="1" applyFill="1" applyBorder="1" applyAlignment="1"/>
    <xf numFmtId="0" fontId="40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8" fillId="0" borderId="0" xfId="1" applyFont="1" applyAlignment="1">
      <alignment horizontal="center"/>
    </xf>
    <xf numFmtId="0" fontId="12" fillId="0" borderId="0" xfId="1" applyFont="1" applyAlignment="1">
      <alignment horizontal="center" vertical="center"/>
    </xf>
    <xf numFmtId="0" fontId="37" fillId="0" borderId="39" xfId="1" applyFont="1" applyFill="1" applyBorder="1" applyAlignment="1">
      <alignment horizontal="left" vertical="center"/>
    </xf>
    <xf numFmtId="0" fontId="37" fillId="0" borderId="38" xfId="1" applyFont="1" applyFill="1" applyBorder="1" applyAlignment="1">
      <alignment horizontal="left" vertical="center"/>
    </xf>
    <xf numFmtId="0" fontId="14" fillId="0" borderId="23" xfId="1" applyNumberFormat="1" applyFont="1" applyBorder="1" applyAlignment="1">
      <alignment horizontal="center" vertical="center"/>
    </xf>
    <xf numFmtId="0" fontId="14" fillId="0" borderId="36" xfId="1" applyNumberFormat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 wrapText="1"/>
    </xf>
    <xf numFmtId="0" fontId="14" fillId="0" borderId="29" xfId="1" applyFont="1" applyBorder="1" applyAlignment="1">
      <alignment horizontal="center" vertical="center" wrapText="1"/>
    </xf>
    <xf numFmtId="49" fontId="42" fillId="0" borderId="17" xfId="1" applyNumberFormat="1" applyFont="1" applyBorder="1" applyAlignment="1">
      <alignment horizontal="center"/>
    </xf>
    <xf numFmtId="49" fontId="42" fillId="0" borderId="37" xfId="1" applyNumberFormat="1" applyFont="1" applyBorder="1" applyAlignment="1">
      <alignment horizontal="center"/>
    </xf>
    <xf numFmtId="49" fontId="14" fillId="0" borderId="23" xfId="1" applyNumberFormat="1" applyFont="1" applyBorder="1" applyAlignment="1">
      <alignment horizontal="center" vertical="center"/>
    </xf>
    <xf numFmtId="49" fontId="14" fillId="0" borderId="36" xfId="1" applyNumberFormat="1" applyFont="1" applyBorder="1" applyAlignment="1">
      <alignment horizontal="center" vertical="center"/>
    </xf>
    <xf numFmtId="49" fontId="14" fillId="0" borderId="40" xfId="1" applyNumberFormat="1" applyFont="1" applyBorder="1" applyAlignment="1">
      <alignment horizontal="center"/>
    </xf>
    <xf numFmtId="49" fontId="14" fillId="0" borderId="41" xfId="1" applyNumberFormat="1" applyFont="1" applyBorder="1" applyAlignment="1">
      <alignment horizontal="center"/>
    </xf>
    <xf numFmtId="0" fontId="41" fillId="0" borderId="0" xfId="0" applyFont="1" applyFill="1" applyAlignment="1">
      <alignment horizontal="left"/>
    </xf>
    <xf numFmtId="0" fontId="46" fillId="0" borderId="16" xfId="0" applyFont="1" applyFill="1" applyBorder="1" applyAlignment="1">
      <alignment horizontal="center" vertical="center"/>
    </xf>
    <xf numFmtId="0" fontId="46" fillId="0" borderId="29" xfId="0" applyFont="1" applyFill="1" applyBorder="1" applyAlignment="1">
      <alignment horizontal="center" vertical="center"/>
    </xf>
    <xf numFmtId="0" fontId="46" fillId="0" borderId="24" xfId="0" applyFont="1" applyFill="1" applyBorder="1" applyAlignment="1">
      <alignment horizontal="center" vertical="center"/>
    </xf>
    <xf numFmtId="0" fontId="47" fillId="0" borderId="16" xfId="0" applyFont="1" applyFill="1" applyBorder="1" applyAlignment="1">
      <alignment horizontal="center" vertical="center" wrapText="1"/>
    </xf>
    <xf numFmtId="0" fontId="47" fillId="0" borderId="29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left" vertical="center"/>
    </xf>
    <xf numFmtId="0" fontId="47" fillId="0" borderId="29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47" fillId="0" borderId="24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left" vertical="center"/>
    </xf>
    <xf numFmtId="0" fontId="35" fillId="0" borderId="24" xfId="0" applyFont="1" applyFill="1" applyBorder="1"/>
    <xf numFmtId="0" fontId="17" fillId="0" borderId="25" xfId="0" applyFont="1" applyFill="1" applyBorder="1" applyAlignment="1">
      <alignment horizontal="right"/>
    </xf>
    <xf numFmtId="0" fontId="17" fillId="0" borderId="30" xfId="0" applyFont="1" applyFill="1" applyBorder="1" applyAlignment="1">
      <alignment horizontal="right"/>
    </xf>
    <xf numFmtId="0" fontId="17" fillId="0" borderId="34" xfId="0" applyFont="1" applyFill="1" applyBorder="1" applyAlignment="1">
      <alignment horizontal="right"/>
    </xf>
    <xf numFmtId="0" fontId="28" fillId="0" borderId="25" xfId="0" applyFont="1" applyFill="1" applyBorder="1" applyAlignment="1">
      <alignment horizontal="right" vertical="center"/>
    </xf>
    <xf numFmtId="0" fontId="28" fillId="0" borderId="30" xfId="0" applyFont="1" applyFill="1" applyBorder="1" applyAlignment="1">
      <alignment horizontal="right" vertical="center"/>
    </xf>
    <xf numFmtId="0" fontId="28" fillId="0" borderId="34" xfId="0" applyFont="1" applyFill="1" applyBorder="1" applyAlignment="1">
      <alignment horizontal="right" vertical="center"/>
    </xf>
    <xf numFmtId="0" fontId="23" fillId="0" borderId="25" xfId="0" applyFont="1" applyFill="1" applyBorder="1" applyAlignment="1">
      <alignment horizontal="center"/>
    </xf>
    <xf numFmtId="0" fontId="23" fillId="0" borderId="30" xfId="0" applyFont="1" applyFill="1" applyBorder="1" applyAlignment="1">
      <alignment horizontal="center"/>
    </xf>
    <xf numFmtId="0" fontId="23" fillId="0" borderId="34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 wrapText="1"/>
    </xf>
    <xf numFmtId="0" fontId="21" fillId="0" borderId="24" xfId="0" applyFont="1" applyFill="1" applyBorder="1"/>
    <xf numFmtId="0" fontId="18" fillId="0" borderId="29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45" fillId="0" borderId="16" xfId="0" applyFont="1" applyFill="1" applyBorder="1" applyAlignment="1">
      <alignment horizontal="center" vertical="center"/>
    </xf>
    <xf numFmtId="0" fontId="45" fillId="0" borderId="29" xfId="0" applyFont="1" applyFill="1" applyBorder="1" applyAlignment="1">
      <alignment horizontal="center" vertical="center"/>
    </xf>
    <xf numFmtId="0" fontId="45" fillId="0" borderId="2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19" fillId="0" borderId="24" xfId="0" applyFont="1" applyFill="1" applyBorder="1"/>
    <xf numFmtId="0" fontId="4" fillId="0" borderId="29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19" fillId="0" borderId="29" xfId="0" applyFont="1" applyFill="1" applyBorder="1"/>
    <xf numFmtId="0" fontId="9" fillId="0" borderId="25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46" fillId="0" borderId="31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0" fontId="46" fillId="0" borderId="3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21" fillId="0" borderId="29" xfId="0" applyFont="1" applyFill="1" applyBorder="1"/>
    <xf numFmtId="0" fontId="24" fillId="0" borderId="3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35" fillId="0" borderId="29" xfId="0" applyFont="1" applyFill="1" applyBorder="1"/>
    <xf numFmtId="0" fontId="4" fillId="0" borderId="21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9" fillId="0" borderId="16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47" fillId="0" borderId="29" xfId="0" applyFont="1" applyFill="1" applyBorder="1" applyAlignment="1">
      <alignment horizontal="center" vertical="center"/>
    </xf>
    <xf numFmtId="0" fontId="47" fillId="0" borderId="24" xfId="0" applyFont="1" applyFill="1" applyBorder="1" applyAlignment="1">
      <alignment horizontal="center" vertical="center"/>
    </xf>
    <xf numFmtId="0" fontId="47" fillId="0" borderId="16" xfId="0" applyFont="1" applyFill="1" applyBorder="1" applyAlignment="1">
      <alignment horizontal="center" vertical="center"/>
    </xf>
    <xf numFmtId="0" fontId="35" fillId="0" borderId="29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right"/>
    </xf>
    <xf numFmtId="0" fontId="23" fillId="0" borderId="33" xfId="0" applyFont="1" applyFill="1" applyBorder="1" applyAlignment="1">
      <alignment horizontal="center"/>
    </xf>
    <xf numFmtId="0" fontId="23" fillId="0" borderId="28" xfId="0" applyFont="1" applyFill="1" applyBorder="1" applyAlignment="1">
      <alignment horizontal="center"/>
    </xf>
    <xf numFmtId="0" fontId="23" fillId="0" borderId="21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right"/>
    </xf>
    <xf numFmtId="0" fontId="2" fillId="0" borderId="3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52" fillId="0" borderId="31" xfId="0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51" fillId="0" borderId="29" xfId="0" applyFont="1" applyFill="1" applyBorder="1" applyAlignment="1">
      <alignment horizontal="center" vertical="center" wrapText="1"/>
    </xf>
    <xf numFmtId="0" fontId="51" fillId="0" borderId="24" xfId="0" applyFont="1" applyFill="1" applyBorder="1" applyAlignment="1">
      <alignment horizontal="center" vertical="center" wrapText="1"/>
    </xf>
    <xf numFmtId="0" fontId="47" fillId="0" borderId="29" xfId="0" applyFont="1" applyFill="1" applyBorder="1"/>
    <xf numFmtId="0" fontId="47" fillId="0" borderId="24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35" fillId="0" borderId="24" xfId="0" applyFont="1" applyFill="1" applyBorder="1" applyAlignment="1">
      <alignment horizontal="center" vertical="center"/>
    </xf>
    <xf numFmtId="0" fontId="4" fillId="0" borderId="29" xfId="0" applyFont="1" applyFill="1" applyBorder="1"/>
    <xf numFmtId="0" fontId="39" fillId="0" borderId="29" xfId="0" applyFont="1" applyFill="1" applyBorder="1" applyAlignment="1"/>
    <xf numFmtId="0" fontId="39" fillId="0" borderId="24" xfId="0" applyFont="1" applyFill="1" applyBorder="1" applyAlignment="1"/>
    <xf numFmtId="0" fontId="35" fillId="0" borderId="2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 vertical="center"/>
    </xf>
    <xf numFmtId="0" fontId="35" fillId="0" borderId="16" xfId="0" applyFont="1" applyFill="1" applyBorder="1" applyAlignment="1">
      <alignment horizontal="center" vertical="center"/>
    </xf>
    <xf numFmtId="0" fontId="51" fillId="0" borderId="29" xfId="0" applyFont="1" applyFill="1" applyBorder="1" applyAlignment="1"/>
    <xf numFmtId="0" fontId="51" fillId="0" borderId="24" xfId="0" applyFont="1" applyFill="1" applyBorder="1" applyAlignment="1"/>
    <xf numFmtId="0" fontId="47" fillId="0" borderId="32" xfId="0" applyFont="1" applyFill="1" applyBorder="1" applyAlignment="1">
      <alignment horizontal="left" vertical="center"/>
    </xf>
    <xf numFmtId="0" fontId="47" fillId="0" borderId="21" xfId="0" applyFont="1" applyFill="1" applyBorder="1" applyAlignment="1">
      <alignment horizontal="left" vertical="center"/>
    </xf>
    <xf numFmtId="0" fontId="47" fillId="0" borderId="20" xfId="0" applyFont="1" applyFill="1" applyBorder="1" applyAlignment="1">
      <alignment horizontal="left" vertical="center"/>
    </xf>
    <xf numFmtId="0" fontId="4" fillId="0" borderId="24" xfId="0" applyFont="1" applyFill="1" applyBorder="1"/>
    <xf numFmtId="0" fontId="48" fillId="0" borderId="29" xfId="0" applyFont="1" applyFill="1" applyBorder="1" applyAlignment="1">
      <alignment horizontal="center" vertical="center" wrapText="1"/>
    </xf>
    <xf numFmtId="0" fontId="48" fillId="0" borderId="24" xfId="0" applyFont="1" applyFill="1" applyBorder="1" applyAlignment="1">
      <alignment horizontal="center" vertical="center" wrapText="1"/>
    </xf>
    <xf numFmtId="0" fontId="39" fillId="0" borderId="29" xfId="0" applyFont="1" applyFill="1" applyBorder="1" applyAlignment="1">
      <alignment horizontal="center" vertical="center" wrapText="1"/>
    </xf>
    <xf numFmtId="0" fontId="39" fillId="0" borderId="24" xfId="0" applyFont="1" applyFill="1" applyBorder="1" applyAlignment="1">
      <alignment horizontal="center" vertical="center" wrapText="1"/>
    </xf>
    <xf numFmtId="0" fontId="43" fillId="0" borderId="29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24" fillId="0" borderId="29" xfId="0" applyFont="1" applyFill="1" applyBorder="1" applyAlignment="1">
      <alignment horizontal="left" vertical="center" wrapText="1"/>
    </xf>
    <xf numFmtId="0" fontId="21" fillId="0" borderId="24" xfId="0" applyFont="1" applyFill="1" applyBorder="1" applyAlignment="1">
      <alignment horizontal="left"/>
    </xf>
    <xf numFmtId="0" fontId="22" fillId="0" borderId="28" xfId="0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0" fontId="18" fillId="0" borderId="16" xfId="0" applyFont="1" applyFill="1" applyBorder="1" applyAlignment="1">
      <alignment horizontal="left" vertical="center" wrapText="1"/>
    </xf>
    <xf numFmtId="0" fontId="19" fillId="0" borderId="29" xfId="0" applyFont="1" applyFill="1" applyBorder="1" applyAlignment="1">
      <alignment horizontal="left" vertical="center"/>
    </xf>
    <xf numFmtId="0" fontId="24" fillId="0" borderId="16" xfId="0" applyFont="1" applyFill="1" applyBorder="1" applyAlignment="1">
      <alignment horizontal="left" vertical="center" wrapText="1"/>
    </xf>
    <xf numFmtId="0" fontId="0" fillId="0" borderId="29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48" fillId="0" borderId="1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4" fillId="0" borderId="29" xfId="0" applyFont="1" applyFill="1" applyBorder="1" applyAlignment="1">
      <alignment horizontal="center" vertical="center" wrapText="1"/>
    </xf>
    <xf numFmtId="0" fontId="44" fillId="0" borderId="24" xfId="0" applyFont="1" applyFill="1" applyBorder="1" applyAlignment="1">
      <alignment horizontal="center" vertical="center" wrapText="1"/>
    </xf>
    <xf numFmtId="0" fontId="49" fillId="0" borderId="29" xfId="0" applyFont="1" applyFill="1" applyBorder="1"/>
    <xf numFmtId="0" fontId="49" fillId="0" borderId="24" xfId="0" applyFont="1" applyFill="1" applyBorder="1"/>
    <xf numFmtId="0" fontId="50" fillId="0" borderId="29" xfId="0" applyFont="1" applyFill="1" applyBorder="1" applyAlignment="1"/>
    <xf numFmtId="0" fontId="50" fillId="0" borderId="24" xfId="0" applyFont="1" applyFill="1" applyBorder="1" applyAlignment="1"/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5.png"/><Relationship Id="rId4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5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1</xdr:col>
      <xdr:colOff>726281</xdr:colOff>
      <xdr:row>5</xdr:row>
      <xdr:rowOff>548</xdr:rowOff>
    </xdr:to>
    <xdr:pic>
      <xdr:nvPicPr>
        <xdr:cNvPr id="2" name="Рисунок 1" descr="imag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" y="2"/>
          <a:ext cx="945354" cy="12292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1247775</xdr:colOff>
      <xdr:row>53</xdr:row>
      <xdr:rowOff>47625</xdr:rowOff>
    </xdr:from>
    <xdr:to>
      <xdr:col>2</xdr:col>
      <xdr:colOff>2048260</xdr:colOff>
      <xdr:row>57</xdr:row>
      <xdr:rowOff>47624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91025" y="9782175"/>
          <a:ext cx="800485" cy="71437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357187</xdr:colOff>
      <xdr:row>143</xdr:row>
      <xdr:rowOff>0</xdr:rowOff>
    </xdr:from>
    <xdr:to>
      <xdr:col>17</xdr:col>
      <xdr:colOff>228984</xdr:colOff>
      <xdr:row>146</xdr:row>
      <xdr:rowOff>130968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4587" y="23848220"/>
          <a:ext cx="805247" cy="711993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1107280</xdr:colOff>
      <xdr:row>146</xdr:row>
      <xdr:rowOff>119065</xdr:rowOff>
    </xdr:from>
    <xdr:to>
      <xdr:col>8</xdr:col>
      <xdr:colOff>369093</xdr:colOff>
      <xdr:row>150</xdr:row>
      <xdr:rowOff>95050</xdr:rowOff>
    </xdr:to>
    <xdr:pic>
      <xdr:nvPicPr>
        <xdr:cNvPr id="1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41080" y="24607840"/>
          <a:ext cx="1776413" cy="73798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428627</xdr:colOff>
      <xdr:row>143</xdr:row>
      <xdr:rowOff>142874</xdr:rowOff>
    </xdr:from>
    <xdr:to>
      <xdr:col>15</xdr:col>
      <xdr:colOff>35718</xdr:colOff>
      <xdr:row>149</xdr:row>
      <xdr:rowOff>115534</xdr:rowOff>
    </xdr:to>
    <xdr:pic>
      <xdr:nvPicPr>
        <xdr:cNvPr id="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63027" y="24050624"/>
          <a:ext cx="750091" cy="112518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273844</xdr:colOff>
      <xdr:row>0</xdr:row>
      <xdr:rowOff>59531</xdr:rowOff>
    </xdr:from>
    <xdr:to>
      <xdr:col>24</xdr:col>
      <xdr:colOff>3613</xdr:colOff>
      <xdr:row>4</xdr:row>
      <xdr:rowOff>190500</xdr:rowOff>
    </xdr:to>
    <xdr:pic>
      <xdr:nvPicPr>
        <xdr:cNvPr id="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406313" y="59531"/>
          <a:ext cx="1575238" cy="113109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71439</xdr:colOff>
      <xdr:row>0</xdr:row>
      <xdr:rowOff>0</xdr:rowOff>
    </xdr:from>
    <xdr:to>
      <xdr:col>1</xdr:col>
      <xdr:colOff>907197</xdr:colOff>
      <xdr:row>4</xdr:row>
      <xdr:rowOff>142875</xdr:rowOff>
    </xdr:to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1439" y="0"/>
          <a:ext cx="1061977" cy="114300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226219</xdr:colOff>
      <xdr:row>52</xdr:row>
      <xdr:rowOff>95249</xdr:rowOff>
    </xdr:from>
    <xdr:to>
      <xdr:col>23</xdr:col>
      <xdr:colOff>503676</xdr:colOff>
      <xdr:row>56</xdr:row>
      <xdr:rowOff>119062</xdr:rowOff>
    </xdr:to>
    <xdr:pic>
      <xdr:nvPicPr>
        <xdr:cNvPr id="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358688" y="10918030"/>
          <a:ext cx="1575238" cy="101203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119063</xdr:colOff>
      <xdr:row>52</xdr:row>
      <xdr:rowOff>83343</xdr:rowOff>
    </xdr:from>
    <xdr:to>
      <xdr:col>1</xdr:col>
      <xdr:colOff>954821</xdr:colOff>
      <xdr:row>56</xdr:row>
      <xdr:rowOff>190499</xdr:rowOff>
    </xdr:to>
    <xdr:pic>
      <xdr:nvPicPr>
        <xdr:cNvPr id="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9063" y="10906124"/>
          <a:ext cx="1061977" cy="10953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357187</xdr:colOff>
      <xdr:row>20</xdr:row>
      <xdr:rowOff>0</xdr:rowOff>
    </xdr:from>
    <xdr:to>
      <xdr:col>17</xdr:col>
      <xdr:colOff>228984</xdr:colOff>
      <xdr:row>23</xdr:row>
      <xdr:rowOff>119062</xdr:rowOff>
    </xdr:to>
    <xdr:pic>
      <xdr:nvPicPr>
        <xdr:cNvPr id="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86937" y="27277219"/>
          <a:ext cx="800485" cy="71437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1107280</xdr:colOff>
      <xdr:row>23</xdr:row>
      <xdr:rowOff>119065</xdr:rowOff>
    </xdr:from>
    <xdr:to>
      <xdr:col>8</xdr:col>
      <xdr:colOff>369093</xdr:colOff>
      <xdr:row>27</xdr:row>
      <xdr:rowOff>95050</xdr:rowOff>
    </xdr:to>
    <xdr:pic>
      <xdr:nvPicPr>
        <xdr:cNvPr id="2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41055" y="27979690"/>
          <a:ext cx="1728788" cy="73798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428627</xdr:colOff>
      <xdr:row>20</xdr:row>
      <xdr:rowOff>142874</xdr:rowOff>
    </xdr:from>
    <xdr:to>
      <xdr:col>15</xdr:col>
      <xdr:colOff>35718</xdr:colOff>
      <xdr:row>26</xdr:row>
      <xdr:rowOff>103628</xdr:rowOff>
    </xdr:to>
    <xdr:pic>
      <xdr:nvPicPr>
        <xdr:cNvPr id="2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715377" y="27420093"/>
          <a:ext cx="750091" cy="1127566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357187</xdr:colOff>
      <xdr:row>85</xdr:row>
      <xdr:rowOff>0</xdr:rowOff>
    </xdr:from>
    <xdr:to>
      <xdr:col>17</xdr:col>
      <xdr:colOff>228984</xdr:colOff>
      <xdr:row>88</xdr:row>
      <xdr:rowOff>107156</xdr:rowOff>
    </xdr:to>
    <xdr:pic>
      <xdr:nvPicPr>
        <xdr:cNvPr id="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86937" y="4464844"/>
          <a:ext cx="800485" cy="702468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1107280</xdr:colOff>
      <xdr:row>88</xdr:row>
      <xdr:rowOff>119065</xdr:rowOff>
    </xdr:from>
    <xdr:to>
      <xdr:col>8</xdr:col>
      <xdr:colOff>369093</xdr:colOff>
      <xdr:row>92</xdr:row>
      <xdr:rowOff>95050</xdr:rowOff>
    </xdr:to>
    <xdr:pic>
      <xdr:nvPicPr>
        <xdr:cNvPr id="2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41055" y="5167315"/>
          <a:ext cx="1728788" cy="73798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428627</xdr:colOff>
      <xdr:row>85</xdr:row>
      <xdr:rowOff>142874</xdr:rowOff>
    </xdr:from>
    <xdr:to>
      <xdr:col>15</xdr:col>
      <xdr:colOff>35718</xdr:colOff>
      <xdr:row>91</xdr:row>
      <xdr:rowOff>91722</xdr:rowOff>
    </xdr:to>
    <xdr:pic>
      <xdr:nvPicPr>
        <xdr:cNvPr id="2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715377" y="4607718"/>
          <a:ext cx="750091" cy="111566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273844</xdr:colOff>
      <xdr:row>102</xdr:row>
      <xdr:rowOff>59530</xdr:rowOff>
    </xdr:from>
    <xdr:to>
      <xdr:col>24</xdr:col>
      <xdr:colOff>3613</xdr:colOff>
      <xdr:row>106</xdr:row>
      <xdr:rowOff>59530</xdr:rowOff>
    </xdr:to>
    <xdr:pic>
      <xdr:nvPicPr>
        <xdr:cNvPr id="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406313" y="21205030"/>
          <a:ext cx="1575238" cy="9882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119063</xdr:colOff>
      <xdr:row>102</xdr:row>
      <xdr:rowOff>83343</xdr:rowOff>
    </xdr:from>
    <xdr:to>
      <xdr:col>1</xdr:col>
      <xdr:colOff>954821</xdr:colOff>
      <xdr:row>106</xdr:row>
      <xdr:rowOff>166687</xdr:rowOff>
    </xdr:to>
    <xdr:pic>
      <xdr:nvPicPr>
        <xdr:cNvPr id="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9063" y="21228843"/>
          <a:ext cx="1061977" cy="107156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357187</xdr:colOff>
      <xdr:row>69</xdr:row>
      <xdr:rowOff>130970</xdr:rowOff>
    </xdr:from>
    <xdr:to>
      <xdr:col>17</xdr:col>
      <xdr:colOff>228984</xdr:colOff>
      <xdr:row>73</xdr:row>
      <xdr:rowOff>71438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4587" y="23848220"/>
          <a:ext cx="805247" cy="711993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1107280</xdr:colOff>
      <xdr:row>73</xdr:row>
      <xdr:rowOff>119065</xdr:rowOff>
    </xdr:from>
    <xdr:to>
      <xdr:col>8</xdr:col>
      <xdr:colOff>369093</xdr:colOff>
      <xdr:row>77</xdr:row>
      <xdr:rowOff>95050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41080" y="24607840"/>
          <a:ext cx="1776413" cy="73798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428627</xdr:colOff>
      <xdr:row>70</xdr:row>
      <xdr:rowOff>142874</xdr:rowOff>
    </xdr:from>
    <xdr:to>
      <xdr:col>15</xdr:col>
      <xdr:colOff>35718</xdr:colOff>
      <xdr:row>76</xdr:row>
      <xdr:rowOff>115534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63027" y="24050624"/>
          <a:ext cx="750091" cy="112518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357187</xdr:colOff>
      <xdr:row>22</xdr:row>
      <xdr:rowOff>130970</xdr:rowOff>
    </xdr:from>
    <xdr:to>
      <xdr:col>17</xdr:col>
      <xdr:colOff>228984</xdr:colOff>
      <xdr:row>27</xdr:row>
      <xdr:rowOff>47626</xdr:rowOff>
    </xdr:to>
    <xdr:pic>
      <xdr:nvPicPr>
        <xdr:cNvPr id="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5062" y="16787814"/>
          <a:ext cx="800485" cy="71437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1107280</xdr:colOff>
      <xdr:row>26</xdr:row>
      <xdr:rowOff>119065</xdr:rowOff>
    </xdr:from>
    <xdr:to>
      <xdr:col>8</xdr:col>
      <xdr:colOff>369093</xdr:colOff>
      <xdr:row>31</xdr:row>
      <xdr:rowOff>142675</xdr:rowOff>
    </xdr:to>
    <xdr:pic>
      <xdr:nvPicPr>
        <xdr:cNvPr id="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3936" y="17549815"/>
          <a:ext cx="1774032" cy="73798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428627</xdr:colOff>
      <xdr:row>23</xdr:row>
      <xdr:rowOff>142874</xdr:rowOff>
    </xdr:from>
    <xdr:to>
      <xdr:col>15</xdr:col>
      <xdr:colOff>35718</xdr:colOff>
      <xdr:row>31</xdr:row>
      <xdr:rowOff>79815</xdr:rowOff>
    </xdr:to>
    <xdr:pic>
      <xdr:nvPicPr>
        <xdr:cNvPr id="1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53502" y="16990218"/>
          <a:ext cx="750091" cy="1127566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83343</xdr:colOff>
      <xdr:row>1</xdr:row>
      <xdr:rowOff>0</xdr:rowOff>
    </xdr:from>
    <xdr:to>
      <xdr:col>23</xdr:col>
      <xdr:colOff>360800</xdr:colOff>
      <xdr:row>5</xdr:row>
      <xdr:rowOff>95250</xdr:rowOff>
    </xdr:to>
    <xdr:pic>
      <xdr:nvPicPr>
        <xdr:cNvPr id="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394406" y="190500"/>
          <a:ext cx="1575238" cy="103584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166688</xdr:colOff>
      <xdr:row>0</xdr:row>
      <xdr:rowOff>154781</xdr:rowOff>
    </xdr:from>
    <xdr:to>
      <xdr:col>2</xdr:col>
      <xdr:colOff>23813</xdr:colOff>
      <xdr:row>5</xdr:row>
      <xdr:rowOff>130968</xdr:rowOff>
    </xdr:to>
    <xdr:pic>
      <xdr:nvPicPr>
        <xdr:cNvPr id="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6688" y="154781"/>
          <a:ext cx="1154906" cy="110728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59530</xdr:colOff>
      <xdr:row>47</xdr:row>
      <xdr:rowOff>2</xdr:rowOff>
    </xdr:from>
    <xdr:to>
      <xdr:col>1</xdr:col>
      <xdr:colOff>952498</xdr:colOff>
      <xdr:row>51</xdr:row>
      <xdr:rowOff>107158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9530" y="11144252"/>
          <a:ext cx="1154906" cy="1107281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428626</xdr:colOff>
      <xdr:row>47</xdr:row>
      <xdr:rowOff>35719</xdr:rowOff>
    </xdr:from>
    <xdr:to>
      <xdr:col>23</xdr:col>
      <xdr:colOff>134583</xdr:colOff>
      <xdr:row>51</xdr:row>
      <xdr:rowOff>71438</xdr:rowOff>
    </xdr:to>
    <xdr:pic>
      <xdr:nvPicPr>
        <xdr:cNvPr id="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168189" y="11179969"/>
          <a:ext cx="1575238" cy="1035844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357187</xdr:colOff>
      <xdr:row>183</xdr:row>
      <xdr:rowOff>130970</xdr:rowOff>
    </xdr:from>
    <xdr:to>
      <xdr:col>17</xdr:col>
      <xdr:colOff>228984</xdr:colOff>
      <xdr:row>187</xdr:row>
      <xdr:rowOff>71437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6968" y="24086345"/>
          <a:ext cx="800485" cy="7143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738186</xdr:colOff>
      <xdr:row>187</xdr:row>
      <xdr:rowOff>178596</xdr:rowOff>
    </xdr:from>
    <xdr:to>
      <xdr:col>11</xdr:col>
      <xdr:colOff>11905</xdr:colOff>
      <xdr:row>191</xdr:row>
      <xdr:rowOff>154581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31655" y="38278596"/>
          <a:ext cx="1774031" cy="73798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428627</xdr:colOff>
      <xdr:row>184</xdr:row>
      <xdr:rowOff>142874</xdr:rowOff>
    </xdr:from>
    <xdr:to>
      <xdr:col>15</xdr:col>
      <xdr:colOff>35718</xdr:colOff>
      <xdr:row>190</xdr:row>
      <xdr:rowOff>115533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65408" y="24288749"/>
          <a:ext cx="750091" cy="1127566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416718</xdr:colOff>
      <xdr:row>78</xdr:row>
      <xdr:rowOff>95251</xdr:rowOff>
    </xdr:from>
    <xdr:to>
      <xdr:col>17</xdr:col>
      <xdr:colOff>288515</xdr:colOff>
      <xdr:row>82</xdr:row>
      <xdr:rowOff>23813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499" y="18299907"/>
          <a:ext cx="800485" cy="702468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488155</xdr:colOff>
      <xdr:row>81</xdr:row>
      <xdr:rowOff>95253</xdr:rowOff>
    </xdr:from>
    <xdr:to>
      <xdr:col>7</xdr:col>
      <xdr:colOff>130968</xdr:colOff>
      <xdr:row>85</xdr:row>
      <xdr:rowOff>71238</xdr:rowOff>
    </xdr:to>
    <xdr:pic>
      <xdr:nvPicPr>
        <xdr:cNvPr id="1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26718" y="16406816"/>
          <a:ext cx="1774031" cy="73798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428627</xdr:colOff>
      <xdr:row>78</xdr:row>
      <xdr:rowOff>142874</xdr:rowOff>
    </xdr:from>
    <xdr:to>
      <xdr:col>15</xdr:col>
      <xdr:colOff>35718</xdr:colOff>
      <xdr:row>84</xdr:row>
      <xdr:rowOff>103628</xdr:rowOff>
    </xdr:to>
    <xdr:pic>
      <xdr:nvPicPr>
        <xdr:cNvPr id="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65408" y="22562343"/>
          <a:ext cx="750091" cy="112756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178594</xdr:colOff>
      <xdr:row>111</xdr:row>
      <xdr:rowOff>59531</xdr:rowOff>
    </xdr:from>
    <xdr:to>
      <xdr:col>1</xdr:col>
      <xdr:colOff>988219</xdr:colOff>
      <xdr:row>115</xdr:row>
      <xdr:rowOff>142875</xdr:rowOff>
    </xdr:to>
    <xdr:pic>
      <xdr:nvPicPr>
        <xdr:cNvPr id="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8594" y="21955125"/>
          <a:ext cx="1083469" cy="101203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95249</xdr:colOff>
      <xdr:row>162</xdr:row>
      <xdr:rowOff>59531</xdr:rowOff>
    </xdr:from>
    <xdr:to>
      <xdr:col>2</xdr:col>
      <xdr:colOff>7936</xdr:colOff>
      <xdr:row>166</xdr:row>
      <xdr:rowOff>190500</xdr:rowOff>
    </xdr:to>
    <xdr:pic>
      <xdr:nvPicPr>
        <xdr:cNvPr id="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49" y="33194625"/>
          <a:ext cx="1222375" cy="10477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95249</xdr:colOff>
      <xdr:row>151</xdr:row>
      <xdr:rowOff>166689</xdr:rowOff>
    </xdr:from>
    <xdr:to>
      <xdr:col>18</xdr:col>
      <xdr:colOff>133734</xdr:colOff>
      <xdr:row>155</xdr:row>
      <xdr:rowOff>83345</xdr:rowOff>
    </xdr:to>
    <xdr:pic>
      <xdr:nvPicPr>
        <xdr:cNvPr id="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22718" y="30789564"/>
          <a:ext cx="800485" cy="690562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190499</xdr:colOff>
      <xdr:row>157</xdr:row>
      <xdr:rowOff>4</xdr:rowOff>
    </xdr:from>
    <xdr:to>
      <xdr:col>11</xdr:col>
      <xdr:colOff>440530</xdr:colOff>
      <xdr:row>160</xdr:row>
      <xdr:rowOff>166489</xdr:rowOff>
    </xdr:to>
    <xdr:pic>
      <xdr:nvPicPr>
        <xdr:cNvPr id="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60280" y="31777785"/>
          <a:ext cx="1774031" cy="73798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142877</xdr:colOff>
      <xdr:row>152</xdr:row>
      <xdr:rowOff>107156</xdr:rowOff>
    </xdr:from>
    <xdr:to>
      <xdr:col>14</xdr:col>
      <xdr:colOff>321468</xdr:colOff>
      <xdr:row>158</xdr:row>
      <xdr:rowOff>56004</xdr:rowOff>
    </xdr:to>
    <xdr:pic>
      <xdr:nvPicPr>
        <xdr:cNvPr id="1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679658" y="30920531"/>
          <a:ext cx="750091" cy="1103754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357187</xdr:colOff>
      <xdr:row>21</xdr:row>
      <xdr:rowOff>107157</xdr:rowOff>
    </xdr:from>
    <xdr:to>
      <xdr:col>17</xdr:col>
      <xdr:colOff>228984</xdr:colOff>
      <xdr:row>25</xdr:row>
      <xdr:rowOff>23813</xdr:rowOff>
    </xdr:to>
    <xdr:pic>
      <xdr:nvPicPr>
        <xdr:cNvPr id="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6968" y="7227095"/>
          <a:ext cx="800485" cy="690562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107155</xdr:colOff>
      <xdr:row>24</xdr:row>
      <xdr:rowOff>83346</xdr:rowOff>
    </xdr:from>
    <xdr:to>
      <xdr:col>6</xdr:col>
      <xdr:colOff>726280</xdr:colOff>
      <xdr:row>28</xdr:row>
      <xdr:rowOff>59331</xdr:rowOff>
    </xdr:to>
    <xdr:pic>
      <xdr:nvPicPr>
        <xdr:cNvPr id="1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5718" y="7786690"/>
          <a:ext cx="1774031" cy="73798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238127</xdr:colOff>
      <xdr:row>21</xdr:row>
      <xdr:rowOff>142874</xdr:rowOff>
    </xdr:from>
    <xdr:to>
      <xdr:col>13</xdr:col>
      <xdr:colOff>428625</xdr:colOff>
      <xdr:row>27</xdr:row>
      <xdr:rowOff>91722</xdr:rowOff>
    </xdr:to>
    <xdr:pic>
      <xdr:nvPicPr>
        <xdr:cNvPr id="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15315" y="7262812"/>
          <a:ext cx="750091" cy="110375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178594</xdr:colOff>
      <xdr:row>56</xdr:row>
      <xdr:rowOff>59531</xdr:rowOff>
    </xdr:from>
    <xdr:to>
      <xdr:col>1</xdr:col>
      <xdr:colOff>988219</xdr:colOff>
      <xdr:row>60</xdr:row>
      <xdr:rowOff>71437</xdr:rowOff>
    </xdr:to>
    <xdr:pic>
      <xdr:nvPicPr>
        <xdr:cNvPr id="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8594" y="11060906"/>
          <a:ext cx="1083469" cy="940594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238125</xdr:colOff>
      <xdr:row>163</xdr:row>
      <xdr:rowOff>190500</xdr:rowOff>
    </xdr:from>
    <xdr:to>
      <xdr:col>23</xdr:col>
      <xdr:colOff>345281</xdr:colOff>
      <xdr:row>167</xdr:row>
      <xdr:rowOff>143194</xdr:rowOff>
    </xdr:to>
    <xdr:pic>
      <xdr:nvPicPr>
        <xdr:cNvPr id="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561094" y="33111281"/>
          <a:ext cx="1404937" cy="881381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261937</xdr:colOff>
      <xdr:row>111</xdr:row>
      <xdr:rowOff>142875</xdr:rowOff>
    </xdr:from>
    <xdr:to>
      <xdr:col>23</xdr:col>
      <xdr:colOff>369093</xdr:colOff>
      <xdr:row>115</xdr:row>
      <xdr:rowOff>95569</xdr:rowOff>
    </xdr:to>
    <xdr:pic>
      <xdr:nvPicPr>
        <xdr:cNvPr id="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584906" y="21978938"/>
          <a:ext cx="1404937" cy="881381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83343</xdr:colOff>
      <xdr:row>56</xdr:row>
      <xdr:rowOff>178594</xdr:rowOff>
    </xdr:from>
    <xdr:to>
      <xdr:col>23</xdr:col>
      <xdr:colOff>190499</xdr:colOff>
      <xdr:row>60</xdr:row>
      <xdr:rowOff>131287</xdr:rowOff>
    </xdr:to>
    <xdr:pic>
      <xdr:nvPicPr>
        <xdr:cNvPr id="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406312" y="11120438"/>
          <a:ext cx="1404937" cy="881381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250031</xdr:colOff>
      <xdr:row>0</xdr:row>
      <xdr:rowOff>83344</xdr:rowOff>
    </xdr:from>
    <xdr:to>
      <xdr:col>23</xdr:col>
      <xdr:colOff>357187</xdr:colOff>
      <xdr:row>4</xdr:row>
      <xdr:rowOff>167006</xdr:rowOff>
    </xdr:to>
    <xdr:pic>
      <xdr:nvPicPr>
        <xdr:cNvPr id="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573000" y="83344"/>
          <a:ext cx="1404937" cy="88138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166687</xdr:colOff>
      <xdr:row>0</xdr:row>
      <xdr:rowOff>83343</xdr:rowOff>
    </xdr:from>
    <xdr:to>
      <xdr:col>1</xdr:col>
      <xdr:colOff>892968</xdr:colOff>
      <xdr:row>4</xdr:row>
      <xdr:rowOff>153864</xdr:rowOff>
    </xdr:to>
    <xdr:pic>
      <xdr:nvPicPr>
        <xdr:cNvPr id="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6687" y="83343"/>
          <a:ext cx="1000125" cy="86824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357187</xdr:colOff>
      <xdr:row>198</xdr:row>
      <xdr:rowOff>130970</xdr:rowOff>
    </xdr:from>
    <xdr:to>
      <xdr:col>17</xdr:col>
      <xdr:colOff>228984</xdr:colOff>
      <xdr:row>202</xdr:row>
      <xdr:rowOff>71438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4587" y="23848220"/>
          <a:ext cx="805247" cy="711993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1107280</xdr:colOff>
      <xdr:row>202</xdr:row>
      <xdr:rowOff>119065</xdr:rowOff>
    </xdr:from>
    <xdr:to>
      <xdr:col>8</xdr:col>
      <xdr:colOff>369093</xdr:colOff>
      <xdr:row>206</xdr:row>
      <xdr:rowOff>95050</xdr:rowOff>
    </xdr:to>
    <xdr:pic>
      <xdr:nvPicPr>
        <xdr:cNvPr id="1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41080" y="24607840"/>
          <a:ext cx="1776413" cy="73798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428627</xdr:colOff>
      <xdr:row>199</xdr:row>
      <xdr:rowOff>142874</xdr:rowOff>
    </xdr:from>
    <xdr:to>
      <xdr:col>15</xdr:col>
      <xdr:colOff>35718</xdr:colOff>
      <xdr:row>205</xdr:row>
      <xdr:rowOff>115534</xdr:rowOff>
    </xdr:to>
    <xdr:pic>
      <xdr:nvPicPr>
        <xdr:cNvPr id="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63027" y="24050624"/>
          <a:ext cx="750091" cy="112518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404815</xdr:colOff>
      <xdr:row>0</xdr:row>
      <xdr:rowOff>23812</xdr:rowOff>
    </xdr:from>
    <xdr:to>
      <xdr:col>23</xdr:col>
      <xdr:colOff>357188</xdr:colOff>
      <xdr:row>3</xdr:row>
      <xdr:rowOff>190285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739690" y="23812"/>
          <a:ext cx="1250154" cy="9165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142875</xdr:colOff>
      <xdr:row>0</xdr:row>
      <xdr:rowOff>35720</xdr:rowOff>
    </xdr:from>
    <xdr:to>
      <xdr:col>1</xdr:col>
      <xdr:colOff>773907</xdr:colOff>
      <xdr:row>3</xdr:row>
      <xdr:rowOff>216690</xdr:rowOff>
    </xdr:to>
    <xdr:pic>
      <xdr:nvPicPr>
        <xdr:cNvPr id="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2875" y="35720"/>
          <a:ext cx="892970" cy="9310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43</xdr:row>
      <xdr:rowOff>178594</xdr:rowOff>
    </xdr:from>
    <xdr:to>
      <xdr:col>18</xdr:col>
      <xdr:colOff>62297</xdr:colOff>
      <xdr:row>47</xdr:row>
      <xdr:rowOff>119062</xdr:rowOff>
    </xdr:to>
    <xdr:pic>
      <xdr:nvPicPr>
        <xdr:cNvPr id="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39375" y="10525125"/>
          <a:ext cx="824297" cy="702468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428624</xdr:colOff>
      <xdr:row>44</xdr:row>
      <xdr:rowOff>107159</xdr:rowOff>
    </xdr:from>
    <xdr:to>
      <xdr:col>7</xdr:col>
      <xdr:colOff>71437</xdr:colOff>
      <xdr:row>48</xdr:row>
      <xdr:rowOff>83144</xdr:rowOff>
    </xdr:to>
    <xdr:pic>
      <xdr:nvPicPr>
        <xdr:cNvPr id="2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55280" y="10644190"/>
          <a:ext cx="1774032" cy="73798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464346</xdr:colOff>
      <xdr:row>43</xdr:row>
      <xdr:rowOff>35718</xdr:rowOff>
    </xdr:from>
    <xdr:to>
      <xdr:col>14</xdr:col>
      <xdr:colOff>83343</xdr:colOff>
      <xdr:row>49</xdr:row>
      <xdr:rowOff>8378</xdr:rowOff>
    </xdr:to>
    <xdr:pic>
      <xdr:nvPicPr>
        <xdr:cNvPr id="2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29627" y="10382249"/>
          <a:ext cx="750091" cy="111566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261940</xdr:colOff>
      <xdr:row>58</xdr:row>
      <xdr:rowOff>59531</xdr:rowOff>
    </xdr:from>
    <xdr:to>
      <xdr:col>23</xdr:col>
      <xdr:colOff>539397</xdr:colOff>
      <xdr:row>62</xdr:row>
      <xdr:rowOff>178593</xdr:rowOff>
    </xdr:to>
    <xdr:pic>
      <xdr:nvPicPr>
        <xdr:cNvPr id="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596815" y="11703844"/>
          <a:ext cx="1575238" cy="10477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142874</xdr:colOff>
      <xdr:row>58</xdr:row>
      <xdr:rowOff>35719</xdr:rowOff>
    </xdr:from>
    <xdr:to>
      <xdr:col>1</xdr:col>
      <xdr:colOff>942913</xdr:colOff>
      <xdr:row>62</xdr:row>
      <xdr:rowOff>107155</xdr:rowOff>
    </xdr:to>
    <xdr:pic>
      <xdr:nvPicPr>
        <xdr:cNvPr id="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2874" y="11680032"/>
          <a:ext cx="1061977" cy="1000124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357187</xdr:colOff>
      <xdr:row>79</xdr:row>
      <xdr:rowOff>130970</xdr:rowOff>
    </xdr:from>
    <xdr:to>
      <xdr:col>17</xdr:col>
      <xdr:colOff>228984</xdr:colOff>
      <xdr:row>83</xdr:row>
      <xdr:rowOff>59533</xdr:rowOff>
    </xdr:to>
    <xdr:pic>
      <xdr:nvPicPr>
        <xdr:cNvPr id="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5062" y="36635533"/>
          <a:ext cx="824297" cy="7143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1107280</xdr:colOff>
      <xdr:row>83</xdr:row>
      <xdr:rowOff>119065</xdr:rowOff>
    </xdr:from>
    <xdr:to>
      <xdr:col>8</xdr:col>
      <xdr:colOff>369093</xdr:colOff>
      <xdr:row>87</xdr:row>
      <xdr:rowOff>95050</xdr:rowOff>
    </xdr:to>
    <xdr:pic>
      <xdr:nvPicPr>
        <xdr:cNvPr id="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3936" y="37397534"/>
          <a:ext cx="1774032" cy="73798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428627</xdr:colOff>
      <xdr:row>80</xdr:row>
      <xdr:rowOff>142874</xdr:rowOff>
    </xdr:from>
    <xdr:to>
      <xdr:col>15</xdr:col>
      <xdr:colOff>35718</xdr:colOff>
      <xdr:row>86</xdr:row>
      <xdr:rowOff>103629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53502" y="36837937"/>
          <a:ext cx="750091" cy="1127567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261940</xdr:colOff>
      <xdr:row>111</xdr:row>
      <xdr:rowOff>59531</xdr:rowOff>
    </xdr:from>
    <xdr:to>
      <xdr:col>23</xdr:col>
      <xdr:colOff>539397</xdr:colOff>
      <xdr:row>115</xdr:row>
      <xdr:rowOff>166687</xdr:rowOff>
    </xdr:to>
    <xdr:pic>
      <xdr:nvPicPr>
        <xdr:cNvPr id="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596815" y="23169562"/>
          <a:ext cx="1575238" cy="103584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142874</xdr:colOff>
      <xdr:row>111</xdr:row>
      <xdr:rowOff>35719</xdr:rowOff>
    </xdr:from>
    <xdr:to>
      <xdr:col>1</xdr:col>
      <xdr:colOff>942913</xdr:colOff>
      <xdr:row>115</xdr:row>
      <xdr:rowOff>166687</xdr:rowOff>
    </xdr:to>
    <xdr:pic>
      <xdr:nvPicPr>
        <xdr:cNvPr id="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2874" y="23145750"/>
          <a:ext cx="1061977" cy="1059656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261940</xdr:colOff>
      <xdr:row>166</xdr:row>
      <xdr:rowOff>59530</xdr:rowOff>
    </xdr:from>
    <xdr:to>
      <xdr:col>23</xdr:col>
      <xdr:colOff>539397</xdr:colOff>
      <xdr:row>170</xdr:row>
      <xdr:rowOff>119061</xdr:rowOff>
    </xdr:to>
    <xdr:pic>
      <xdr:nvPicPr>
        <xdr:cNvPr id="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596815" y="34754343"/>
          <a:ext cx="1575238" cy="9882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142874</xdr:colOff>
      <xdr:row>166</xdr:row>
      <xdr:rowOff>35719</xdr:rowOff>
    </xdr:from>
    <xdr:to>
      <xdr:col>1</xdr:col>
      <xdr:colOff>942913</xdr:colOff>
      <xdr:row>170</xdr:row>
      <xdr:rowOff>178593</xdr:rowOff>
    </xdr:to>
    <xdr:pic>
      <xdr:nvPicPr>
        <xdr:cNvPr id="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2874" y="34730532"/>
          <a:ext cx="1061977" cy="1071562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357187</xdr:colOff>
      <xdr:row>151</xdr:row>
      <xdr:rowOff>130970</xdr:rowOff>
    </xdr:from>
    <xdr:to>
      <xdr:col>17</xdr:col>
      <xdr:colOff>228984</xdr:colOff>
      <xdr:row>155</xdr:row>
      <xdr:rowOff>59533</xdr:rowOff>
    </xdr:to>
    <xdr:pic>
      <xdr:nvPicPr>
        <xdr:cNvPr id="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5062" y="41969533"/>
          <a:ext cx="824297" cy="7143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1107280</xdr:colOff>
      <xdr:row>155</xdr:row>
      <xdr:rowOff>119065</xdr:rowOff>
    </xdr:from>
    <xdr:to>
      <xdr:col>8</xdr:col>
      <xdr:colOff>369093</xdr:colOff>
      <xdr:row>159</xdr:row>
      <xdr:rowOff>95050</xdr:rowOff>
    </xdr:to>
    <xdr:pic>
      <xdr:nvPicPr>
        <xdr:cNvPr id="3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3936" y="42731534"/>
          <a:ext cx="1774032" cy="73798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428627</xdr:colOff>
      <xdr:row>152</xdr:row>
      <xdr:rowOff>142874</xdr:rowOff>
    </xdr:from>
    <xdr:to>
      <xdr:col>15</xdr:col>
      <xdr:colOff>35718</xdr:colOff>
      <xdr:row>158</xdr:row>
      <xdr:rowOff>103629</xdr:rowOff>
    </xdr:to>
    <xdr:pic>
      <xdr:nvPicPr>
        <xdr:cNvPr id="3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53502" y="42171937"/>
          <a:ext cx="750091" cy="1127567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357187</xdr:colOff>
      <xdr:row>21</xdr:row>
      <xdr:rowOff>130970</xdr:rowOff>
    </xdr:from>
    <xdr:to>
      <xdr:col>17</xdr:col>
      <xdr:colOff>228984</xdr:colOff>
      <xdr:row>25</xdr:row>
      <xdr:rowOff>71438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4587" y="23848220"/>
          <a:ext cx="805247" cy="71199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95248</xdr:colOff>
      <xdr:row>25</xdr:row>
      <xdr:rowOff>119066</xdr:rowOff>
    </xdr:from>
    <xdr:to>
      <xdr:col>9</xdr:col>
      <xdr:colOff>130968</xdr:colOff>
      <xdr:row>29</xdr:row>
      <xdr:rowOff>95051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29186" y="6060285"/>
          <a:ext cx="1774032" cy="73798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428627</xdr:colOff>
      <xdr:row>22</xdr:row>
      <xdr:rowOff>142874</xdr:rowOff>
    </xdr:from>
    <xdr:to>
      <xdr:col>15</xdr:col>
      <xdr:colOff>35718</xdr:colOff>
      <xdr:row>28</xdr:row>
      <xdr:rowOff>115534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63027" y="24050624"/>
          <a:ext cx="750091" cy="112518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190500</xdr:colOff>
      <xdr:row>0</xdr:row>
      <xdr:rowOff>119063</xdr:rowOff>
    </xdr:from>
    <xdr:to>
      <xdr:col>2</xdr:col>
      <xdr:colOff>2321</xdr:colOff>
      <xdr:row>5</xdr:row>
      <xdr:rowOff>35719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0" y="119063"/>
          <a:ext cx="1061977" cy="1107281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559593</xdr:colOff>
      <xdr:row>0</xdr:row>
      <xdr:rowOff>95250</xdr:rowOff>
    </xdr:from>
    <xdr:to>
      <xdr:col>23</xdr:col>
      <xdr:colOff>265550</xdr:colOff>
      <xdr:row>4</xdr:row>
      <xdr:rowOff>190500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275343" y="95250"/>
          <a:ext cx="1575238" cy="103584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68"/>
  <sheetViews>
    <sheetView view="pageBreakPreview" topLeftCell="A31" zoomScaleNormal="100" zoomScaleSheetLayoutView="100" workbookViewId="0">
      <selection activeCell="A53" sqref="A53"/>
    </sheetView>
  </sheetViews>
  <sheetFormatPr defaultColWidth="9.140625" defaultRowHeight="11.25"/>
  <cols>
    <col min="1" max="1" width="5.140625" style="7" customWidth="1"/>
    <col min="2" max="2" width="42" style="7" customWidth="1"/>
    <col min="3" max="3" width="35" style="7" bestFit="1" customWidth="1"/>
    <col min="4" max="4" width="12.28515625" style="7" customWidth="1"/>
    <col min="5" max="5" width="22.140625" style="7" customWidth="1"/>
    <col min="6" max="6" width="13.5703125" style="7" customWidth="1"/>
    <col min="7" max="16384" width="9.140625" style="7"/>
  </cols>
  <sheetData>
    <row r="1" spans="1:25" s="1" customFormat="1" ht="15.75">
      <c r="A1" s="33"/>
      <c r="B1" s="234" t="s">
        <v>314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</row>
    <row r="2" spans="1:25" s="1" customFormat="1" ht="20.25">
      <c r="A2" s="88"/>
      <c r="B2" s="88"/>
      <c r="C2" s="34" t="s">
        <v>62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</row>
    <row r="3" spans="1:25" s="1" customFormat="1" ht="15.75">
      <c r="A3" s="33"/>
      <c r="B3" s="33"/>
      <c r="C3" s="89" t="s">
        <v>151</v>
      </c>
      <c r="D3" s="34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1:25" s="1" customFormat="1" ht="20.25" customHeight="1">
      <c r="A4" s="33"/>
      <c r="B4" s="235" t="s">
        <v>315</v>
      </c>
      <c r="C4" s="235"/>
      <c r="D4" s="33"/>
      <c r="E4" s="34" t="s">
        <v>141</v>
      </c>
      <c r="F4" s="33"/>
      <c r="G4" s="120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4"/>
      <c r="U4" s="33"/>
      <c r="V4" s="33"/>
      <c r="W4" s="33"/>
      <c r="X4" s="33"/>
    </row>
    <row r="5" spans="1:25" s="1" customFormat="1" ht="20.25" customHeight="1">
      <c r="A5" s="33"/>
      <c r="B5" s="33"/>
      <c r="C5" s="34"/>
      <c r="D5" s="34"/>
      <c r="E5" s="33"/>
      <c r="F5" s="33"/>
      <c r="G5" s="34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4"/>
      <c r="U5" s="33"/>
      <c r="V5" s="33"/>
      <c r="W5" s="33"/>
      <c r="X5" s="33"/>
    </row>
    <row r="6" spans="1:25" ht="12.75">
      <c r="A6" s="236" t="s">
        <v>36</v>
      </c>
      <c r="B6" s="236"/>
      <c r="C6" s="236"/>
      <c r="D6" s="236"/>
      <c r="E6" s="236"/>
      <c r="F6" s="18"/>
    </row>
    <row r="7" spans="1:25" ht="12" thickBot="1">
      <c r="A7" s="21"/>
      <c r="B7" s="21"/>
      <c r="C7" s="21"/>
      <c r="D7" s="21"/>
      <c r="E7" s="21"/>
      <c r="F7" s="21"/>
    </row>
    <row r="8" spans="1:25" ht="16.5" thickBot="1">
      <c r="A8" s="14" t="s">
        <v>37</v>
      </c>
      <c r="B8" s="8" t="s">
        <v>38</v>
      </c>
      <c r="C8" s="8" t="s">
        <v>40</v>
      </c>
      <c r="D8" s="8" t="s">
        <v>39</v>
      </c>
      <c r="E8" s="8" t="s">
        <v>2</v>
      </c>
      <c r="F8" s="8" t="s">
        <v>41</v>
      </c>
    </row>
    <row r="9" spans="1:25" ht="31.5">
      <c r="A9" s="124">
        <v>1</v>
      </c>
      <c r="B9" s="136" t="s">
        <v>131</v>
      </c>
      <c r="C9" s="110" t="s">
        <v>56</v>
      </c>
      <c r="D9" s="11" t="s">
        <v>399</v>
      </c>
      <c r="E9" s="130" t="s">
        <v>61</v>
      </c>
      <c r="F9" s="9"/>
    </row>
    <row r="10" spans="1:25" ht="18.75">
      <c r="A10" s="10">
        <v>2</v>
      </c>
      <c r="B10" s="137" t="s">
        <v>333</v>
      </c>
      <c r="C10" s="112" t="s">
        <v>14</v>
      </c>
      <c r="D10" s="167" t="s">
        <v>398</v>
      </c>
      <c r="E10" s="11" t="s">
        <v>338</v>
      </c>
      <c r="F10" s="11" t="s">
        <v>42</v>
      </c>
    </row>
    <row r="11" spans="1:25" ht="18.75">
      <c r="A11" s="10">
        <v>3</v>
      </c>
      <c r="B11" s="138" t="s">
        <v>336</v>
      </c>
      <c r="C11" s="112" t="s">
        <v>14</v>
      </c>
      <c r="D11" s="11" t="s">
        <v>132</v>
      </c>
      <c r="E11" s="11" t="s">
        <v>335</v>
      </c>
      <c r="F11" s="11" t="s">
        <v>42</v>
      </c>
    </row>
    <row r="12" spans="1:25" ht="15.95" customHeight="1">
      <c r="A12" s="240">
        <v>4</v>
      </c>
      <c r="B12" s="238" t="s">
        <v>362</v>
      </c>
      <c r="C12" s="242" t="s">
        <v>387</v>
      </c>
      <c r="D12" s="244" t="s">
        <v>130</v>
      </c>
      <c r="E12" s="246" t="s">
        <v>363</v>
      </c>
      <c r="F12" s="248" t="s">
        <v>42</v>
      </c>
    </row>
    <row r="13" spans="1:25" ht="15.95" customHeight="1">
      <c r="A13" s="241"/>
      <c r="B13" s="239"/>
      <c r="C13" s="243"/>
      <c r="D13" s="245"/>
      <c r="E13" s="247"/>
      <c r="F13" s="249"/>
    </row>
    <row r="14" spans="1:25" ht="18.75">
      <c r="A14" s="10">
        <v>5</v>
      </c>
      <c r="B14" s="139" t="s">
        <v>334</v>
      </c>
      <c r="C14" s="122" t="s">
        <v>43</v>
      </c>
      <c r="D14" s="167" t="s">
        <v>130</v>
      </c>
      <c r="E14" s="123" t="s">
        <v>381</v>
      </c>
      <c r="F14" s="140" t="s">
        <v>42</v>
      </c>
    </row>
    <row r="15" spans="1:25" ht="18.75">
      <c r="A15" s="10">
        <v>6</v>
      </c>
      <c r="B15" s="111" t="s">
        <v>136</v>
      </c>
      <c r="C15" s="113" t="s">
        <v>44</v>
      </c>
      <c r="D15" s="167" t="s">
        <v>130</v>
      </c>
      <c r="E15" s="11" t="s">
        <v>137</v>
      </c>
      <c r="F15" s="11" t="s">
        <v>42</v>
      </c>
    </row>
    <row r="16" spans="1:25" ht="18.75">
      <c r="A16" s="10">
        <v>7</v>
      </c>
      <c r="B16" s="111" t="s">
        <v>337</v>
      </c>
      <c r="C16" s="113" t="s">
        <v>45</v>
      </c>
      <c r="D16" s="11" t="s">
        <v>132</v>
      </c>
      <c r="E16" s="11" t="s">
        <v>146</v>
      </c>
      <c r="F16" s="11" t="s">
        <v>42</v>
      </c>
    </row>
    <row r="17" spans="1:6" ht="18.75">
      <c r="A17" s="10">
        <v>8</v>
      </c>
      <c r="B17" s="111" t="s">
        <v>339</v>
      </c>
      <c r="C17" s="113" t="s">
        <v>45</v>
      </c>
      <c r="D17" s="11" t="s">
        <v>133</v>
      </c>
      <c r="E17" s="11" t="s">
        <v>340</v>
      </c>
      <c r="F17" s="11" t="s">
        <v>42</v>
      </c>
    </row>
    <row r="18" spans="1:6" ht="18.75">
      <c r="A18" s="10">
        <v>9</v>
      </c>
      <c r="B18" s="111" t="s">
        <v>384</v>
      </c>
      <c r="C18" s="113" t="s">
        <v>45</v>
      </c>
      <c r="D18" s="11" t="s">
        <v>133</v>
      </c>
      <c r="E18" s="11" t="s">
        <v>146</v>
      </c>
      <c r="F18" s="11" t="s">
        <v>42</v>
      </c>
    </row>
    <row r="19" spans="1:6" ht="18.75">
      <c r="A19" s="10">
        <v>10</v>
      </c>
      <c r="B19" s="111" t="s">
        <v>383</v>
      </c>
      <c r="C19" s="113" t="s">
        <v>382</v>
      </c>
      <c r="D19" s="11" t="s">
        <v>397</v>
      </c>
      <c r="E19" s="11" t="s">
        <v>146</v>
      </c>
      <c r="F19" s="11" t="s">
        <v>42</v>
      </c>
    </row>
    <row r="20" spans="1:6" ht="18.75">
      <c r="A20" s="10">
        <v>11</v>
      </c>
      <c r="B20" s="111" t="s">
        <v>341</v>
      </c>
      <c r="C20" s="113" t="s">
        <v>342</v>
      </c>
      <c r="D20" s="11" t="s">
        <v>130</v>
      </c>
      <c r="E20" s="11" t="s">
        <v>343</v>
      </c>
      <c r="F20" s="11" t="s">
        <v>42</v>
      </c>
    </row>
    <row r="21" spans="1:6" ht="18.75">
      <c r="A21" s="10">
        <v>12</v>
      </c>
      <c r="B21" s="111" t="s">
        <v>350</v>
      </c>
      <c r="C21" s="113" t="s">
        <v>134</v>
      </c>
      <c r="D21" s="11" t="s">
        <v>132</v>
      </c>
      <c r="E21" s="11" t="s">
        <v>347</v>
      </c>
      <c r="F21" s="11" t="s">
        <v>42</v>
      </c>
    </row>
    <row r="22" spans="1:6" ht="18.75">
      <c r="A22" s="10">
        <v>13</v>
      </c>
      <c r="B22" s="111" t="s">
        <v>346</v>
      </c>
      <c r="C22" s="113" t="s">
        <v>349</v>
      </c>
      <c r="D22" s="167" t="s">
        <v>130</v>
      </c>
      <c r="E22" s="11" t="s">
        <v>347</v>
      </c>
      <c r="F22" s="11" t="s">
        <v>42</v>
      </c>
    </row>
    <row r="23" spans="1:6" ht="18.75">
      <c r="A23" s="10">
        <v>14</v>
      </c>
      <c r="B23" s="111" t="s">
        <v>344</v>
      </c>
      <c r="C23" s="113" t="s">
        <v>348</v>
      </c>
      <c r="D23" s="11" t="s">
        <v>132</v>
      </c>
      <c r="E23" s="11" t="s">
        <v>345</v>
      </c>
      <c r="F23" s="11" t="s">
        <v>42</v>
      </c>
    </row>
    <row r="24" spans="1:6" s="12" customFormat="1" ht="18.75">
      <c r="A24" s="10">
        <v>15</v>
      </c>
      <c r="B24" s="111" t="s">
        <v>351</v>
      </c>
      <c r="C24" s="113" t="s">
        <v>54</v>
      </c>
      <c r="D24" s="11" t="s">
        <v>132</v>
      </c>
      <c r="E24" s="11" t="s">
        <v>146</v>
      </c>
      <c r="F24" s="11" t="s">
        <v>42</v>
      </c>
    </row>
    <row r="25" spans="1:6" s="12" customFormat="1" ht="18.75">
      <c r="A25" s="10">
        <v>16</v>
      </c>
      <c r="B25" s="111" t="s">
        <v>352</v>
      </c>
      <c r="C25" s="113" t="s">
        <v>54</v>
      </c>
      <c r="D25" s="167" t="s">
        <v>130</v>
      </c>
      <c r="E25" s="11" t="s">
        <v>353</v>
      </c>
      <c r="F25" s="11" t="s">
        <v>42</v>
      </c>
    </row>
    <row r="26" spans="1:6" s="12" customFormat="1" ht="18.75">
      <c r="A26" s="10">
        <v>17</v>
      </c>
      <c r="B26" s="111" t="s">
        <v>354</v>
      </c>
      <c r="C26" s="113" t="s">
        <v>54</v>
      </c>
      <c r="D26" s="11" t="s">
        <v>132</v>
      </c>
      <c r="E26" s="11" t="s">
        <v>345</v>
      </c>
      <c r="F26" s="11" t="s">
        <v>42</v>
      </c>
    </row>
    <row r="27" spans="1:6" s="12" customFormat="1" ht="18.75">
      <c r="A27" s="10">
        <v>18</v>
      </c>
      <c r="B27" s="111" t="s">
        <v>355</v>
      </c>
      <c r="C27" s="113" t="s">
        <v>54</v>
      </c>
      <c r="D27" s="167" t="s">
        <v>130</v>
      </c>
      <c r="E27" s="11" t="s">
        <v>356</v>
      </c>
      <c r="F27" s="11" t="s">
        <v>42</v>
      </c>
    </row>
    <row r="28" spans="1:6" s="12" customFormat="1" ht="18.75">
      <c r="A28" s="10">
        <v>19</v>
      </c>
      <c r="B28" s="111" t="s">
        <v>367</v>
      </c>
      <c r="C28" s="113" t="s">
        <v>54</v>
      </c>
      <c r="D28" s="11" t="s">
        <v>132</v>
      </c>
      <c r="E28" s="11" t="s">
        <v>360</v>
      </c>
      <c r="F28" s="11" t="s">
        <v>42</v>
      </c>
    </row>
    <row r="29" spans="1:6" s="12" customFormat="1" ht="18.75">
      <c r="A29" s="10">
        <v>20</v>
      </c>
      <c r="B29" s="111" t="s">
        <v>368</v>
      </c>
      <c r="C29" s="113" t="s">
        <v>54</v>
      </c>
      <c r="D29" s="11" t="s">
        <v>133</v>
      </c>
      <c r="E29" s="11" t="s">
        <v>369</v>
      </c>
      <c r="F29" s="11" t="s">
        <v>42</v>
      </c>
    </row>
    <row r="30" spans="1:6" s="12" customFormat="1" ht="18.75">
      <c r="A30" s="10">
        <v>21</v>
      </c>
      <c r="B30" s="111" t="s">
        <v>394</v>
      </c>
      <c r="C30" s="113" t="s">
        <v>54</v>
      </c>
      <c r="D30" s="11" t="s">
        <v>132</v>
      </c>
      <c r="E30" s="11" t="s">
        <v>395</v>
      </c>
      <c r="F30" s="11" t="s">
        <v>42</v>
      </c>
    </row>
    <row r="31" spans="1:6" s="12" customFormat="1" ht="18.75">
      <c r="A31" s="10">
        <v>22</v>
      </c>
      <c r="B31" s="111" t="s">
        <v>373</v>
      </c>
      <c r="C31" s="113" t="s">
        <v>54</v>
      </c>
      <c r="D31" s="11" t="s">
        <v>132</v>
      </c>
      <c r="E31" s="11" t="s">
        <v>364</v>
      </c>
      <c r="F31" s="11" t="s">
        <v>42</v>
      </c>
    </row>
    <row r="32" spans="1:6" s="12" customFormat="1" ht="18.75">
      <c r="A32" s="10">
        <v>23</v>
      </c>
      <c r="B32" s="111" t="s">
        <v>411</v>
      </c>
      <c r="C32" s="113" t="s">
        <v>54</v>
      </c>
      <c r="D32" s="11" t="s">
        <v>133</v>
      </c>
      <c r="E32" s="11" t="s">
        <v>340</v>
      </c>
      <c r="F32" s="11" t="s">
        <v>42</v>
      </c>
    </row>
    <row r="33" spans="1:6" s="12" customFormat="1" ht="18.75">
      <c r="A33" s="10">
        <v>24</v>
      </c>
      <c r="B33" s="111" t="s">
        <v>357</v>
      </c>
      <c r="C33" s="113" t="s">
        <v>55</v>
      </c>
      <c r="D33" s="11" t="s">
        <v>132</v>
      </c>
      <c r="E33" s="11" t="s">
        <v>358</v>
      </c>
      <c r="F33" s="11" t="s">
        <v>42</v>
      </c>
    </row>
    <row r="34" spans="1:6" s="12" customFormat="1" ht="18.75">
      <c r="A34" s="10">
        <v>25</v>
      </c>
      <c r="B34" s="111" t="s">
        <v>359</v>
      </c>
      <c r="C34" s="113" t="s">
        <v>55</v>
      </c>
      <c r="D34" s="11" t="s">
        <v>132</v>
      </c>
      <c r="E34" s="11" t="s">
        <v>360</v>
      </c>
      <c r="F34" s="11" t="s">
        <v>42</v>
      </c>
    </row>
    <row r="35" spans="1:6" s="12" customFormat="1" ht="18.75">
      <c r="A35" s="10">
        <v>26</v>
      </c>
      <c r="B35" s="111" t="s">
        <v>361</v>
      </c>
      <c r="C35" s="113" t="s">
        <v>55</v>
      </c>
      <c r="D35" s="167" t="s">
        <v>130</v>
      </c>
      <c r="E35" s="11" t="s">
        <v>364</v>
      </c>
      <c r="F35" s="11" t="s">
        <v>42</v>
      </c>
    </row>
    <row r="36" spans="1:6" s="12" customFormat="1" ht="18.75">
      <c r="A36" s="10">
        <v>27</v>
      </c>
      <c r="B36" s="111" t="s">
        <v>365</v>
      </c>
      <c r="C36" s="113" t="s">
        <v>55</v>
      </c>
      <c r="D36" s="11" t="s">
        <v>132</v>
      </c>
      <c r="E36" s="11" t="s">
        <v>61</v>
      </c>
      <c r="F36" s="11" t="s">
        <v>42</v>
      </c>
    </row>
    <row r="37" spans="1:6" s="12" customFormat="1" ht="18.75">
      <c r="A37" s="10">
        <v>28</v>
      </c>
      <c r="B37" s="111" t="s">
        <v>366</v>
      </c>
      <c r="C37" s="113" t="s">
        <v>55</v>
      </c>
      <c r="D37" s="11" t="s">
        <v>132</v>
      </c>
      <c r="E37" s="11" t="s">
        <v>84</v>
      </c>
      <c r="F37" s="11" t="s">
        <v>42</v>
      </c>
    </row>
    <row r="38" spans="1:6" s="12" customFormat="1" ht="18.75">
      <c r="A38" s="10">
        <v>29</v>
      </c>
      <c r="B38" s="111" t="s">
        <v>372</v>
      </c>
      <c r="C38" s="113" t="s">
        <v>55</v>
      </c>
      <c r="D38" s="11" t="s">
        <v>132</v>
      </c>
      <c r="E38" s="11" t="s">
        <v>345</v>
      </c>
      <c r="F38" s="11" t="s">
        <v>42</v>
      </c>
    </row>
    <row r="39" spans="1:6" s="12" customFormat="1" ht="18.75">
      <c r="A39" s="10">
        <v>30</v>
      </c>
      <c r="B39" s="111" t="s">
        <v>385</v>
      </c>
      <c r="C39" s="113" t="s">
        <v>55</v>
      </c>
      <c r="D39" s="11" t="s">
        <v>374</v>
      </c>
      <c r="E39" s="11" t="s">
        <v>347</v>
      </c>
      <c r="F39" s="11" t="s">
        <v>42</v>
      </c>
    </row>
    <row r="40" spans="1:6" ht="18.75">
      <c r="A40" s="10">
        <v>31</v>
      </c>
      <c r="B40" s="111" t="s">
        <v>375</v>
      </c>
      <c r="C40" s="113" t="s">
        <v>55</v>
      </c>
      <c r="D40" s="11" t="s">
        <v>132</v>
      </c>
      <c r="E40" s="11" t="s">
        <v>376</v>
      </c>
      <c r="F40" s="11" t="s">
        <v>42</v>
      </c>
    </row>
    <row r="41" spans="1:6" s="12" customFormat="1" ht="18.75">
      <c r="A41" s="10">
        <v>32</v>
      </c>
      <c r="B41" s="111" t="s">
        <v>377</v>
      </c>
      <c r="C41" s="113" t="s">
        <v>63</v>
      </c>
      <c r="D41" s="11" t="s">
        <v>397</v>
      </c>
      <c r="E41" s="11" t="s">
        <v>146</v>
      </c>
      <c r="F41" s="11" t="s">
        <v>42</v>
      </c>
    </row>
    <row r="42" spans="1:6" ht="18.75">
      <c r="A42" s="10">
        <v>33</v>
      </c>
      <c r="B42" s="111" t="s">
        <v>378</v>
      </c>
      <c r="C42" s="113" t="s">
        <v>63</v>
      </c>
      <c r="D42" s="11" t="s">
        <v>397</v>
      </c>
      <c r="E42" s="11" t="s">
        <v>146</v>
      </c>
      <c r="F42" s="11" t="s">
        <v>42</v>
      </c>
    </row>
    <row r="43" spans="1:6" ht="18.75">
      <c r="A43" s="10">
        <v>34</v>
      </c>
      <c r="B43" s="111" t="s">
        <v>388</v>
      </c>
      <c r="C43" s="113" t="s">
        <v>46</v>
      </c>
      <c r="D43" s="11" t="s">
        <v>132</v>
      </c>
      <c r="E43" s="11" t="s">
        <v>386</v>
      </c>
      <c r="F43" s="11" t="s">
        <v>42</v>
      </c>
    </row>
    <row r="44" spans="1:6" ht="18.75">
      <c r="A44" s="10">
        <v>35</v>
      </c>
      <c r="B44" s="111" t="s">
        <v>389</v>
      </c>
      <c r="C44" s="113" t="s">
        <v>46</v>
      </c>
      <c r="D44" s="11" t="s">
        <v>132</v>
      </c>
      <c r="E44" s="11" t="s">
        <v>386</v>
      </c>
      <c r="F44" s="11" t="s">
        <v>42</v>
      </c>
    </row>
    <row r="45" spans="1:6" ht="18.75">
      <c r="A45" s="10">
        <v>36</v>
      </c>
      <c r="B45" s="111" t="s">
        <v>409</v>
      </c>
      <c r="C45" s="113" t="s">
        <v>46</v>
      </c>
      <c r="D45" s="11" t="s">
        <v>397</v>
      </c>
      <c r="E45" s="11" t="s">
        <v>410</v>
      </c>
      <c r="F45" s="11" t="s">
        <v>42</v>
      </c>
    </row>
    <row r="46" spans="1:6" ht="18.75">
      <c r="A46" s="10">
        <v>37</v>
      </c>
      <c r="B46" s="111" t="s">
        <v>412</v>
      </c>
      <c r="C46" s="113" t="s">
        <v>46</v>
      </c>
      <c r="D46" s="11" t="s">
        <v>132</v>
      </c>
      <c r="E46" s="11" t="s">
        <v>371</v>
      </c>
      <c r="F46" s="11" t="s">
        <v>42</v>
      </c>
    </row>
    <row r="47" spans="1:6" ht="18.75">
      <c r="A47" s="10">
        <v>38</v>
      </c>
      <c r="B47" s="111" t="s">
        <v>402</v>
      </c>
      <c r="C47" s="113" t="s">
        <v>46</v>
      </c>
      <c r="D47" s="11" t="s">
        <v>132</v>
      </c>
      <c r="E47" s="11" t="s">
        <v>410</v>
      </c>
      <c r="F47" s="11" t="s">
        <v>42</v>
      </c>
    </row>
    <row r="48" spans="1:6" ht="18.75">
      <c r="A48" s="10">
        <v>39</v>
      </c>
      <c r="B48" s="111" t="s">
        <v>370</v>
      </c>
      <c r="C48" s="113" t="s">
        <v>393</v>
      </c>
      <c r="D48" s="11" t="s">
        <v>132</v>
      </c>
      <c r="E48" s="11" t="s">
        <v>371</v>
      </c>
      <c r="F48" s="11" t="s">
        <v>42</v>
      </c>
    </row>
    <row r="49" spans="1:6" ht="18.75">
      <c r="A49" s="10">
        <v>40</v>
      </c>
      <c r="B49" s="111" t="s">
        <v>379</v>
      </c>
      <c r="C49" s="113" t="s">
        <v>47</v>
      </c>
      <c r="D49" s="11" t="s">
        <v>374</v>
      </c>
      <c r="E49" s="11" t="s">
        <v>340</v>
      </c>
      <c r="F49" s="11" t="s">
        <v>42</v>
      </c>
    </row>
    <row r="50" spans="1:6" ht="18.75">
      <c r="A50" s="10">
        <v>41</v>
      </c>
      <c r="B50" s="111" t="s">
        <v>380</v>
      </c>
      <c r="C50" s="113" t="s">
        <v>47</v>
      </c>
      <c r="D50" s="11" t="s">
        <v>132</v>
      </c>
      <c r="E50" s="11" t="s">
        <v>146</v>
      </c>
      <c r="F50" s="11" t="s">
        <v>42</v>
      </c>
    </row>
    <row r="51" spans="1:6" ht="19.5" thickBot="1">
      <c r="A51" s="141">
        <v>42</v>
      </c>
      <c r="B51" s="111" t="s">
        <v>135</v>
      </c>
      <c r="C51" s="130" t="s">
        <v>48</v>
      </c>
      <c r="D51" s="167" t="s">
        <v>130</v>
      </c>
      <c r="E51" s="11" t="s">
        <v>103</v>
      </c>
      <c r="F51" s="11" t="s">
        <v>42</v>
      </c>
    </row>
    <row r="52" spans="1:6" ht="19.5" thickBot="1">
      <c r="A52" s="141">
        <v>43</v>
      </c>
      <c r="B52" s="142" t="s">
        <v>138</v>
      </c>
      <c r="C52" s="129" t="s">
        <v>48</v>
      </c>
      <c r="D52" s="131" t="s">
        <v>139</v>
      </c>
      <c r="E52" s="132" t="s">
        <v>102</v>
      </c>
      <c r="F52" s="143" t="s">
        <v>42</v>
      </c>
    </row>
    <row r="53" spans="1:6" ht="14.1" customHeight="1">
      <c r="A53" s="19"/>
      <c r="B53" s="19"/>
      <c r="C53" s="24"/>
      <c r="D53" s="24"/>
      <c r="E53" s="24"/>
      <c r="F53" s="19"/>
    </row>
    <row r="54" spans="1:6" ht="14.1" customHeight="1">
      <c r="A54" s="15"/>
      <c r="B54" s="15"/>
      <c r="C54" s="15"/>
      <c r="D54" s="15"/>
      <c r="E54" s="15"/>
      <c r="F54" s="15"/>
    </row>
    <row r="55" spans="1:6" ht="15" customHeight="1">
      <c r="A55" s="250" t="s">
        <v>57</v>
      </c>
      <c r="B55" s="250"/>
      <c r="C55" s="250"/>
      <c r="D55" s="250"/>
      <c r="E55" s="125" t="s">
        <v>144</v>
      </c>
      <c r="F55" s="20"/>
    </row>
    <row r="56" spans="1:6" ht="15.75" customHeight="1">
      <c r="A56" s="126" t="s">
        <v>148</v>
      </c>
      <c r="B56" s="127"/>
      <c r="C56" s="127"/>
      <c r="D56" s="128"/>
      <c r="E56" s="125" t="s">
        <v>61</v>
      </c>
      <c r="F56" s="20"/>
    </row>
    <row r="57" spans="1:6" ht="12" customHeight="1">
      <c r="A57" s="22"/>
      <c r="B57" s="22"/>
      <c r="C57" s="22"/>
      <c r="D57" s="22"/>
      <c r="E57" s="22"/>
      <c r="F57" s="22"/>
    </row>
    <row r="58" spans="1:6" ht="12" customHeight="1">
      <c r="A58" s="12"/>
    </row>
    <row r="59" spans="1:6" ht="12" customHeight="1">
      <c r="A59" s="12"/>
    </row>
    <row r="60" spans="1:6" ht="12" customHeight="1">
      <c r="A60" s="12"/>
    </row>
    <row r="61" spans="1:6" ht="12" customHeight="1">
      <c r="A61" s="12"/>
    </row>
    <row r="62" spans="1:6" ht="12" customHeight="1">
      <c r="A62" s="12"/>
    </row>
    <row r="63" spans="1:6" ht="12" customHeight="1"/>
    <row r="64" spans="1:6" ht="12" customHeight="1"/>
    <row r="65" spans="1:6" ht="12" customHeight="1"/>
    <row r="66" spans="1:6" ht="12" customHeight="1"/>
    <row r="67" spans="1:6" ht="12" customHeight="1"/>
    <row r="68" spans="1:6" ht="12" customHeight="1">
      <c r="A68" s="237"/>
      <c r="B68" s="237"/>
      <c r="C68" s="237"/>
      <c r="D68" s="237"/>
      <c r="E68" s="237"/>
      <c r="F68" s="237"/>
    </row>
    <row r="69" spans="1:6" ht="12" customHeight="1">
      <c r="A69" s="237"/>
      <c r="B69" s="237"/>
      <c r="C69" s="237"/>
      <c r="D69" s="237"/>
      <c r="E69" s="237"/>
      <c r="F69" s="237"/>
    </row>
    <row r="70" spans="1:6" ht="12" customHeight="1">
      <c r="A70" s="237"/>
      <c r="B70" s="237"/>
      <c r="C70" s="237"/>
      <c r="D70" s="237"/>
      <c r="E70" s="237"/>
      <c r="F70" s="237"/>
    </row>
    <row r="71" spans="1:6" ht="12" customHeight="1">
      <c r="A71" s="16"/>
      <c r="B71" s="16"/>
      <c r="C71" s="17"/>
      <c r="D71" s="16"/>
      <c r="E71" s="17"/>
      <c r="F71" s="17"/>
    </row>
    <row r="72" spans="1:6" ht="12.75">
      <c r="A72" s="16"/>
      <c r="B72" s="16"/>
      <c r="C72" s="17"/>
      <c r="D72" s="16"/>
      <c r="E72" s="17"/>
      <c r="F72" s="17"/>
    </row>
    <row r="73" spans="1:6" ht="12.75">
      <c r="A73" s="236"/>
      <c r="B73" s="236"/>
      <c r="C73" s="236"/>
      <c r="D73" s="236"/>
      <c r="E73" s="236"/>
      <c r="F73" s="18"/>
    </row>
    <row r="74" spans="1:6">
      <c r="A74" s="23"/>
      <c r="B74" s="23"/>
      <c r="C74" s="23"/>
      <c r="D74" s="23"/>
      <c r="E74" s="23"/>
      <c r="F74" s="23"/>
    </row>
    <row r="75" spans="1:6" ht="15.75">
      <c r="A75" s="25"/>
      <c r="B75" s="25"/>
      <c r="C75" s="25"/>
      <c r="D75" s="25"/>
      <c r="E75" s="25"/>
      <c r="F75" s="25"/>
    </row>
    <row r="76" spans="1:6" ht="15.75">
      <c r="A76" s="26"/>
      <c r="B76" s="27"/>
      <c r="C76" s="28"/>
      <c r="D76" s="29"/>
      <c r="E76" s="29"/>
      <c r="F76" s="29"/>
    </row>
    <row r="77" spans="1:6" ht="15.75">
      <c r="A77" s="26"/>
      <c r="B77" s="27"/>
      <c r="C77" s="30"/>
      <c r="D77" s="29"/>
      <c r="E77" s="29"/>
      <c r="F77" s="29"/>
    </row>
    <row r="78" spans="1:6" ht="15.75">
      <c r="A78" s="26"/>
      <c r="B78" s="27"/>
      <c r="C78" s="30"/>
      <c r="D78" s="29"/>
      <c r="E78" s="29"/>
      <c r="F78" s="29"/>
    </row>
    <row r="79" spans="1:6" ht="12" customHeight="1">
      <c r="A79" s="26"/>
      <c r="B79" s="27"/>
      <c r="C79" s="30"/>
      <c r="D79" s="29"/>
      <c r="E79" s="29"/>
      <c r="F79" s="29"/>
    </row>
    <row r="80" spans="1:6" ht="12" customHeight="1">
      <c r="A80" s="26"/>
      <c r="B80" s="27"/>
      <c r="C80" s="31"/>
      <c r="D80" s="29"/>
      <c r="E80" s="29"/>
      <c r="F80" s="29"/>
    </row>
    <row r="81" spans="1:6" ht="12" customHeight="1">
      <c r="A81" s="26"/>
      <c r="B81" s="27"/>
      <c r="C81" s="31"/>
      <c r="D81" s="29"/>
      <c r="E81" s="29"/>
      <c r="F81" s="29"/>
    </row>
    <row r="82" spans="1:6" ht="12" customHeight="1">
      <c r="A82" s="26"/>
      <c r="B82" s="27"/>
      <c r="C82" s="30"/>
      <c r="D82" s="29"/>
      <c r="E82" s="29"/>
      <c r="F82" s="29"/>
    </row>
    <row r="83" spans="1:6" ht="12" customHeight="1">
      <c r="A83" s="26"/>
      <c r="B83" s="27"/>
      <c r="C83" s="30"/>
      <c r="D83" s="29"/>
      <c r="E83" s="29"/>
      <c r="F83" s="29"/>
    </row>
    <row r="84" spans="1:6" ht="12" customHeight="1">
      <c r="A84" s="26"/>
      <c r="B84" s="27"/>
      <c r="C84" s="30"/>
      <c r="D84" s="29"/>
      <c r="E84" s="29"/>
      <c r="F84" s="29"/>
    </row>
    <row r="85" spans="1:6" ht="12" customHeight="1">
      <c r="A85" s="26"/>
      <c r="B85" s="27"/>
      <c r="C85" s="30"/>
      <c r="D85" s="29"/>
      <c r="E85" s="29"/>
      <c r="F85" s="29"/>
    </row>
    <row r="86" spans="1:6" ht="12" customHeight="1">
      <c r="A86" s="26"/>
      <c r="B86" s="27"/>
      <c r="C86" s="30"/>
      <c r="D86" s="29"/>
      <c r="E86" s="29"/>
      <c r="F86" s="29"/>
    </row>
    <row r="87" spans="1:6" ht="12" customHeight="1">
      <c r="A87" s="26"/>
      <c r="B87" s="27"/>
      <c r="C87" s="30"/>
      <c r="D87" s="29"/>
      <c r="E87" s="29"/>
      <c r="F87" s="29"/>
    </row>
    <row r="88" spans="1:6" ht="12" customHeight="1">
      <c r="A88" s="26"/>
      <c r="B88" s="27"/>
      <c r="C88" s="30"/>
      <c r="D88" s="29"/>
      <c r="E88" s="29"/>
      <c r="F88" s="29"/>
    </row>
    <row r="89" spans="1:6" ht="12" customHeight="1">
      <c r="A89" s="26"/>
      <c r="B89" s="27"/>
      <c r="C89" s="30"/>
      <c r="D89" s="29"/>
      <c r="E89" s="29"/>
      <c r="F89" s="29"/>
    </row>
    <row r="90" spans="1:6" ht="12" customHeight="1">
      <c r="A90" s="26"/>
      <c r="B90" s="27"/>
      <c r="C90" s="30"/>
      <c r="D90" s="29"/>
      <c r="E90" s="29"/>
      <c r="F90" s="29"/>
    </row>
    <row r="91" spans="1:6" ht="12" customHeight="1">
      <c r="A91" s="26"/>
      <c r="B91" s="27"/>
      <c r="C91" s="30"/>
      <c r="D91" s="29"/>
      <c r="E91" s="29"/>
      <c r="F91" s="29"/>
    </row>
    <row r="92" spans="1:6" ht="12" customHeight="1">
      <c r="A92" s="26"/>
      <c r="B92" s="27"/>
      <c r="C92" s="30"/>
      <c r="D92" s="29"/>
      <c r="E92" s="29"/>
      <c r="F92" s="29"/>
    </row>
    <row r="93" spans="1:6" ht="12" customHeight="1">
      <c r="A93" s="26"/>
      <c r="B93" s="27"/>
      <c r="C93" s="30"/>
      <c r="D93" s="29"/>
      <c r="E93" s="29"/>
      <c r="F93" s="29"/>
    </row>
    <row r="94" spans="1:6" ht="12" customHeight="1">
      <c r="A94" s="26"/>
      <c r="B94" s="27"/>
      <c r="C94" s="30"/>
      <c r="D94" s="29"/>
      <c r="E94" s="29"/>
      <c r="F94" s="29"/>
    </row>
    <row r="95" spans="1:6" ht="12" customHeight="1">
      <c r="A95" s="26"/>
      <c r="B95" s="27"/>
      <c r="C95" s="30"/>
      <c r="D95" s="29"/>
      <c r="E95" s="29"/>
      <c r="F95" s="29"/>
    </row>
    <row r="96" spans="1:6" ht="12" customHeight="1">
      <c r="A96" s="26"/>
      <c r="B96" s="27"/>
      <c r="C96" s="30"/>
      <c r="D96" s="29"/>
      <c r="E96" s="29"/>
      <c r="F96" s="29"/>
    </row>
    <row r="97" spans="1:6" ht="12" customHeight="1">
      <c r="A97" s="26"/>
      <c r="B97" s="27"/>
      <c r="C97" s="30"/>
      <c r="D97" s="29"/>
      <c r="E97" s="29"/>
      <c r="F97" s="29"/>
    </row>
    <row r="98" spans="1:6" ht="12" customHeight="1">
      <c r="A98" s="26"/>
      <c r="B98" s="27"/>
      <c r="C98" s="30"/>
      <c r="D98" s="29"/>
      <c r="E98" s="29"/>
      <c r="F98" s="29"/>
    </row>
    <row r="99" spans="1:6" ht="12" customHeight="1">
      <c r="A99" s="26"/>
      <c r="B99" s="27"/>
      <c r="C99" s="30"/>
      <c r="D99" s="29"/>
      <c r="E99" s="29"/>
      <c r="F99" s="29"/>
    </row>
    <row r="100" spans="1:6" ht="12" customHeight="1">
      <c r="A100" s="26"/>
      <c r="B100" s="27"/>
      <c r="C100" s="30"/>
      <c r="D100" s="29"/>
      <c r="E100" s="29"/>
      <c r="F100" s="29"/>
    </row>
    <row r="101" spans="1:6" ht="12" customHeight="1">
      <c r="A101" s="26"/>
      <c r="B101" s="27"/>
      <c r="C101" s="30"/>
      <c r="D101" s="29"/>
      <c r="E101" s="29"/>
      <c r="F101" s="29"/>
    </row>
    <row r="102" spans="1:6" ht="12" customHeight="1">
      <c r="A102" s="26"/>
      <c r="B102" s="27"/>
      <c r="C102" s="30"/>
      <c r="D102" s="29"/>
      <c r="E102" s="29"/>
      <c r="F102" s="29"/>
    </row>
    <row r="103" spans="1:6" ht="12" customHeight="1">
      <c r="A103" s="26"/>
      <c r="B103" s="27"/>
      <c r="C103" s="30"/>
      <c r="D103" s="29"/>
      <c r="E103" s="29"/>
      <c r="F103" s="29"/>
    </row>
    <row r="104" spans="1:6" ht="12" customHeight="1">
      <c r="A104" s="26"/>
      <c r="B104" s="27"/>
      <c r="C104" s="30"/>
      <c r="D104" s="29"/>
      <c r="E104" s="29"/>
      <c r="F104" s="29"/>
    </row>
    <row r="105" spans="1:6" ht="12" customHeight="1">
      <c r="A105" s="26"/>
      <c r="B105" s="27"/>
      <c r="C105" s="30"/>
      <c r="D105" s="29"/>
      <c r="E105" s="29"/>
      <c r="F105" s="29"/>
    </row>
    <row r="106" spans="1:6" ht="12" customHeight="1">
      <c r="A106" s="26"/>
      <c r="B106" s="27"/>
      <c r="C106" s="30"/>
      <c r="D106" s="29"/>
      <c r="E106" s="29"/>
      <c r="F106" s="29"/>
    </row>
    <row r="107" spans="1:6" ht="12" customHeight="1">
      <c r="A107" s="26"/>
      <c r="B107" s="27"/>
      <c r="C107" s="30"/>
      <c r="D107" s="29"/>
      <c r="E107" s="29"/>
      <c r="F107" s="29"/>
    </row>
    <row r="108" spans="1:6" ht="12" customHeight="1">
      <c r="A108" s="26"/>
      <c r="B108" s="27"/>
      <c r="C108" s="30"/>
      <c r="D108" s="29"/>
      <c r="E108" s="29"/>
      <c r="F108" s="29"/>
    </row>
    <row r="109" spans="1:6" ht="12" customHeight="1">
      <c r="A109" s="26"/>
      <c r="B109" s="27"/>
      <c r="C109" s="30"/>
      <c r="D109" s="29"/>
      <c r="E109" s="29"/>
      <c r="F109" s="29"/>
    </row>
    <row r="110" spans="1:6" ht="12" customHeight="1">
      <c r="A110" s="26"/>
      <c r="B110" s="27"/>
      <c r="C110" s="30"/>
      <c r="D110" s="29"/>
      <c r="E110" s="29"/>
      <c r="F110" s="29"/>
    </row>
    <row r="111" spans="1:6" ht="12" customHeight="1">
      <c r="A111" s="26"/>
      <c r="B111" s="27"/>
      <c r="C111" s="30"/>
      <c r="D111" s="29"/>
      <c r="E111" s="29"/>
      <c r="F111" s="29"/>
    </row>
    <row r="112" spans="1:6" ht="12" customHeight="1">
      <c r="A112" s="26"/>
      <c r="B112" s="27"/>
      <c r="C112" s="30"/>
      <c r="D112" s="29"/>
      <c r="E112" s="29"/>
      <c r="F112" s="29"/>
    </row>
    <row r="113" spans="1:6" ht="12" customHeight="1">
      <c r="A113" s="26"/>
      <c r="B113" s="27"/>
      <c r="C113" s="30"/>
      <c r="D113" s="29"/>
      <c r="E113" s="29"/>
      <c r="F113" s="29"/>
    </row>
    <row r="114" spans="1:6" ht="12" customHeight="1">
      <c r="A114" s="26"/>
      <c r="B114" s="27"/>
      <c r="C114" s="30"/>
      <c r="D114" s="29"/>
      <c r="E114" s="29"/>
      <c r="F114" s="29"/>
    </row>
    <row r="115" spans="1:6" ht="12" customHeight="1">
      <c r="A115" s="26"/>
      <c r="B115" s="27"/>
      <c r="C115" s="30"/>
      <c r="D115" s="29"/>
      <c r="E115" s="29"/>
      <c r="F115" s="29"/>
    </row>
    <row r="116" spans="1:6" ht="12" customHeight="1">
      <c r="A116" s="26"/>
      <c r="B116" s="27"/>
      <c r="C116" s="29"/>
      <c r="D116" s="29"/>
      <c r="E116" s="29"/>
      <c r="F116" s="29"/>
    </row>
    <row r="117" spans="1:6" ht="12" customHeight="1">
      <c r="A117" s="26"/>
      <c r="B117" s="27"/>
      <c r="C117" s="29"/>
      <c r="D117" s="29"/>
      <c r="E117" s="29"/>
      <c r="F117" s="29"/>
    </row>
    <row r="118" spans="1:6" ht="12" customHeight="1">
      <c r="A118" s="26"/>
      <c r="B118" s="27"/>
      <c r="C118" s="29"/>
      <c r="D118" s="29"/>
      <c r="E118" s="29"/>
      <c r="F118" s="29"/>
    </row>
    <row r="119" spans="1:6" ht="12" customHeight="1">
      <c r="A119" s="24"/>
      <c r="B119" s="24"/>
      <c r="C119" s="24"/>
      <c r="D119" s="24"/>
      <c r="E119" s="24"/>
      <c r="F119" s="24"/>
    </row>
    <row r="120" spans="1:6" ht="12" customHeight="1">
      <c r="A120" s="15"/>
      <c r="B120" s="15"/>
      <c r="C120" s="15"/>
      <c r="D120" s="15"/>
      <c r="E120" s="15"/>
      <c r="F120" s="15"/>
    </row>
    <row r="121" spans="1:6" ht="12" customHeight="1">
      <c r="A121" s="6"/>
      <c r="B121" s="6"/>
      <c r="C121" s="6"/>
      <c r="D121" s="6"/>
      <c r="E121" s="20"/>
      <c r="F121" s="20"/>
    </row>
    <row r="122" spans="1:6" ht="12" customHeight="1">
      <c r="A122" s="6"/>
      <c r="B122" s="6"/>
      <c r="C122" s="6"/>
      <c r="D122" s="6"/>
      <c r="E122" s="20"/>
      <c r="F122" s="20"/>
    </row>
    <row r="123" spans="1:6" ht="12" customHeight="1">
      <c r="A123" s="22"/>
      <c r="B123" s="22"/>
      <c r="C123" s="22"/>
      <c r="D123" s="22"/>
      <c r="E123" s="22"/>
      <c r="F123" s="22"/>
    </row>
    <row r="124" spans="1:6" ht="12" customHeight="1">
      <c r="A124" s="6"/>
      <c r="B124" s="6"/>
      <c r="C124" s="6"/>
      <c r="D124" s="6"/>
      <c r="E124" s="20"/>
      <c r="F124" s="20"/>
    </row>
    <row r="125" spans="1:6" ht="12" customHeight="1">
      <c r="A125" s="6"/>
      <c r="B125" s="6"/>
      <c r="C125" s="6"/>
      <c r="D125" s="6"/>
      <c r="E125" s="20"/>
      <c r="F125" s="20"/>
    </row>
    <row r="126" spans="1:6" ht="12" customHeight="1">
      <c r="A126" s="6"/>
      <c r="B126" s="6"/>
      <c r="C126" s="6"/>
      <c r="D126" s="6"/>
      <c r="E126" s="20"/>
      <c r="F126" s="20"/>
    </row>
    <row r="127" spans="1:6" ht="12" customHeight="1">
      <c r="A127" s="6"/>
      <c r="B127" s="6"/>
      <c r="C127" s="6"/>
      <c r="D127" s="6"/>
      <c r="E127" s="20"/>
      <c r="F127" s="20"/>
    </row>
    <row r="128" spans="1:6" ht="12" customHeight="1">
      <c r="A128" s="6"/>
      <c r="B128" s="6"/>
      <c r="C128" s="6"/>
      <c r="D128" s="6"/>
      <c r="E128" s="20"/>
      <c r="F128" s="20"/>
    </row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</sheetData>
  <mergeCells count="14">
    <mergeCell ref="B1:Y1"/>
    <mergeCell ref="B4:C4"/>
    <mergeCell ref="A73:E73"/>
    <mergeCell ref="A6:E6"/>
    <mergeCell ref="A68:F68"/>
    <mergeCell ref="A69:F69"/>
    <mergeCell ref="A70:F70"/>
    <mergeCell ref="B12:B13"/>
    <mergeCell ref="A12:A13"/>
    <mergeCell ref="C12:C13"/>
    <mergeCell ref="D12:D13"/>
    <mergeCell ref="E12:E13"/>
    <mergeCell ref="F12:F13"/>
    <mergeCell ref="A55:D55"/>
  </mergeCells>
  <phoneticPr fontId="0" type="noConversion"/>
  <printOptions horizontalCentered="1"/>
  <pageMargins left="0.62992125984251968" right="0.39370078740157483" top="0.74803149606299213" bottom="0.74803149606299213" header="0.31496062992125984" footer="0.31496062992125984"/>
  <pageSetup paperSize="9" scale="7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52"/>
  <sheetViews>
    <sheetView tabSelected="1" view="pageBreakPreview" topLeftCell="A4" zoomScale="80" zoomScaleNormal="70" zoomScaleSheetLayoutView="80" workbookViewId="0">
      <selection activeCell="B50" sqref="B50"/>
    </sheetView>
  </sheetViews>
  <sheetFormatPr defaultColWidth="9.140625" defaultRowHeight="15"/>
  <cols>
    <col min="1" max="1" width="3.42578125" style="33" customWidth="1"/>
    <col min="2" max="2" width="16.42578125" style="75" customWidth="1"/>
    <col min="3" max="3" width="22.7109375" style="33" customWidth="1"/>
    <col min="4" max="4" width="6.42578125" style="33" customWidth="1"/>
    <col min="5" max="5" width="6" style="33" customWidth="1"/>
    <col min="6" max="6" width="14.5703125" style="33" customWidth="1"/>
    <col min="7" max="7" width="14.7109375" style="33" customWidth="1"/>
    <col min="8" max="11" width="5.7109375" style="33" customWidth="1"/>
    <col min="12" max="12" width="8.7109375" style="33" customWidth="1"/>
    <col min="13" max="13" width="8.42578125" style="33" customWidth="1"/>
    <col min="14" max="15" width="8.5703125" style="33" customWidth="1"/>
    <col min="16" max="16" width="8.28515625" style="33" customWidth="1"/>
    <col min="17" max="20" width="5.7109375" style="33" customWidth="1"/>
    <col min="21" max="21" width="9.42578125" style="33" customWidth="1"/>
    <col min="22" max="22" width="8.7109375" style="33" customWidth="1"/>
    <col min="23" max="23" width="10.7109375" style="33" customWidth="1"/>
    <col min="24" max="24" width="8.28515625" style="33" customWidth="1"/>
    <col min="25" max="16384" width="9.140625" style="1"/>
  </cols>
  <sheetData>
    <row r="1" spans="1:27" ht="20.100000000000001" customHeight="1">
      <c r="A1" s="328" t="s">
        <v>140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</row>
    <row r="2" spans="1:27" ht="20.100000000000001" customHeight="1">
      <c r="A2" s="328" t="s">
        <v>151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</row>
    <row r="3" spans="1:27" ht="20.100000000000001" customHeight="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</row>
    <row r="4" spans="1:27" ht="20.100000000000001" customHeight="1">
      <c r="B4" s="33"/>
      <c r="C4" s="34"/>
      <c r="D4" s="34"/>
    </row>
    <row r="5" spans="1:27" ht="20.100000000000001" customHeight="1" thickBot="1">
      <c r="A5" s="72"/>
      <c r="B5" s="341" t="s">
        <v>142</v>
      </c>
      <c r="C5" s="341"/>
      <c r="D5" s="72"/>
      <c r="E5" s="72"/>
      <c r="F5" s="72"/>
      <c r="G5" s="170"/>
      <c r="H5" s="72"/>
      <c r="I5" s="72"/>
      <c r="J5" s="72"/>
      <c r="K5" s="72"/>
      <c r="L5" s="72"/>
      <c r="M5" s="72"/>
      <c r="N5" s="72"/>
      <c r="O5" s="72"/>
      <c r="P5" s="72"/>
      <c r="Q5" s="72"/>
      <c r="R5" s="170" t="s">
        <v>141</v>
      </c>
      <c r="S5" s="72"/>
      <c r="T5" s="2"/>
      <c r="U5" s="72"/>
      <c r="V5" s="72"/>
      <c r="W5" s="72"/>
      <c r="X5" s="72"/>
    </row>
    <row r="6" spans="1:27" ht="20.100000000000001" customHeight="1" thickBot="1">
      <c r="A6" s="274" t="s">
        <v>391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6"/>
    </row>
    <row r="7" spans="1:27" ht="20.100000000000001" customHeight="1" thickBot="1">
      <c r="A7" s="277" t="s">
        <v>0</v>
      </c>
      <c r="B7" s="36" t="s">
        <v>2</v>
      </c>
      <c r="C7" s="277" t="s">
        <v>1</v>
      </c>
      <c r="D7" s="279" t="s">
        <v>28</v>
      </c>
      <c r="E7" s="281" t="s">
        <v>27</v>
      </c>
      <c r="F7" s="283" t="s">
        <v>17</v>
      </c>
      <c r="G7" s="285" t="s">
        <v>3</v>
      </c>
      <c r="H7" s="287" t="s">
        <v>50</v>
      </c>
      <c r="I7" s="288"/>
      <c r="J7" s="288"/>
      <c r="K7" s="289"/>
      <c r="L7" s="290" t="s">
        <v>32</v>
      </c>
      <c r="M7" s="290" t="s">
        <v>33</v>
      </c>
      <c r="N7" s="290" t="s">
        <v>34</v>
      </c>
      <c r="O7" s="292" t="s">
        <v>26</v>
      </c>
      <c r="P7" s="281" t="s">
        <v>31</v>
      </c>
      <c r="Q7" s="287" t="s">
        <v>51</v>
      </c>
      <c r="R7" s="288"/>
      <c r="S7" s="288"/>
      <c r="T7" s="289"/>
      <c r="U7" s="290" t="s">
        <v>30</v>
      </c>
      <c r="V7" s="290" t="s">
        <v>29</v>
      </c>
      <c r="W7" s="290" t="s">
        <v>35</v>
      </c>
      <c r="X7" s="290" t="s">
        <v>58</v>
      </c>
    </row>
    <row r="8" spans="1:27" ht="20.100000000000001" customHeight="1" thickBot="1">
      <c r="A8" s="278"/>
      <c r="B8" s="69" t="s">
        <v>16</v>
      </c>
      <c r="C8" s="277"/>
      <c r="D8" s="280"/>
      <c r="E8" s="282"/>
      <c r="F8" s="284"/>
      <c r="G8" s="286"/>
      <c r="H8" s="121" t="s">
        <v>19</v>
      </c>
      <c r="I8" s="121" t="s">
        <v>20</v>
      </c>
      <c r="J8" s="121" t="s">
        <v>21</v>
      </c>
      <c r="K8" s="121" t="s">
        <v>22</v>
      </c>
      <c r="L8" s="291" t="s">
        <v>11</v>
      </c>
      <c r="M8" s="291" t="s">
        <v>23</v>
      </c>
      <c r="N8" s="291" t="s">
        <v>24</v>
      </c>
      <c r="O8" s="293"/>
      <c r="P8" s="282" t="s">
        <v>25</v>
      </c>
      <c r="Q8" s="121" t="s">
        <v>5</v>
      </c>
      <c r="R8" s="121" t="s">
        <v>6</v>
      </c>
      <c r="S8" s="121" t="s">
        <v>7</v>
      </c>
      <c r="T8" s="121" t="s">
        <v>8</v>
      </c>
      <c r="U8" s="291" t="s">
        <v>10</v>
      </c>
      <c r="V8" s="291" t="s">
        <v>9</v>
      </c>
      <c r="W8" s="291" t="s">
        <v>12</v>
      </c>
      <c r="X8" s="291" t="s">
        <v>15</v>
      </c>
    </row>
    <row r="9" spans="1:27" ht="20.100000000000001" customHeight="1" thickBot="1">
      <c r="A9" s="251">
        <v>1</v>
      </c>
      <c r="B9" s="254" t="s">
        <v>238</v>
      </c>
      <c r="C9" s="256" t="s">
        <v>282</v>
      </c>
      <c r="D9" s="258">
        <v>2002</v>
      </c>
      <c r="E9" s="258" t="s">
        <v>94</v>
      </c>
      <c r="F9" s="260" t="s">
        <v>392</v>
      </c>
      <c r="G9" s="3" t="s">
        <v>4</v>
      </c>
      <c r="H9" s="38">
        <v>8.8000000000000007</v>
      </c>
      <c r="I9" s="39">
        <v>9.1</v>
      </c>
      <c r="J9" s="40">
        <v>9.1999999999999993</v>
      </c>
      <c r="K9" s="41">
        <v>9.1999999999999993</v>
      </c>
      <c r="L9" s="42">
        <v>0</v>
      </c>
      <c r="M9" s="43">
        <f>(H9+I9+J9+K9-MAX(H9:K9)-MIN(H9:K9))/2</f>
        <v>9.1499999999999986</v>
      </c>
      <c r="N9" s="84">
        <f>M9*2</f>
        <v>18.299999999999997</v>
      </c>
      <c r="O9" s="45">
        <v>91</v>
      </c>
      <c r="P9" s="98">
        <v>0.91</v>
      </c>
      <c r="Q9" s="38">
        <v>8.1999999999999993</v>
      </c>
      <c r="R9" s="39">
        <v>8.3000000000000007</v>
      </c>
      <c r="S9" s="40">
        <v>8.1999999999999993</v>
      </c>
      <c r="T9" s="41">
        <v>8.1</v>
      </c>
      <c r="U9" s="43">
        <f>(Q9+R9+S9+T9-MAX(Q9:T9)-MIN(Q9:T9))/2</f>
        <v>8.1999999999999993</v>
      </c>
      <c r="V9" s="44">
        <v>0</v>
      </c>
      <c r="W9" s="99">
        <f>SUM(U9,N9,P9)-L9-V9</f>
        <v>27.409999999999997</v>
      </c>
      <c r="X9" s="262" t="str">
        <f>IF(M12&gt;=27,"МС","б\р")</f>
        <v>б\р</v>
      </c>
    </row>
    <row r="10" spans="1:27" ht="20.100000000000001" customHeight="1" thickBot="1">
      <c r="A10" s="252"/>
      <c r="B10" s="255"/>
      <c r="C10" s="257"/>
      <c r="D10" s="259"/>
      <c r="E10" s="259"/>
      <c r="F10" s="259"/>
      <c r="G10" s="4" t="s">
        <v>18</v>
      </c>
      <c r="H10" s="38">
        <v>8.3000000000000007</v>
      </c>
      <c r="I10" s="39">
        <v>8.1999999999999993</v>
      </c>
      <c r="J10" s="40">
        <v>8.1999999999999993</v>
      </c>
      <c r="K10" s="41">
        <v>7.7</v>
      </c>
      <c r="L10" s="42">
        <v>0</v>
      </c>
      <c r="M10" s="43">
        <f>(H10+I10+J10+K10-MAX(H10:K10)-MIN(H10:K10))/2</f>
        <v>8.1999999999999993</v>
      </c>
      <c r="N10" s="84">
        <f>M10*2</f>
        <v>16.399999999999999</v>
      </c>
      <c r="O10" s="45">
        <v>81</v>
      </c>
      <c r="P10" s="46">
        <v>0.81</v>
      </c>
      <c r="Q10" s="38">
        <v>8.1999999999999993</v>
      </c>
      <c r="R10" s="39">
        <v>8.1999999999999993</v>
      </c>
      <c r="S10" s="40">
        <v>8.1999999999999993</v>
      </c>
      <c r="T10" s="41">
        <v>8.3000000000000007</v>
      </c>
      <c r="U10" s="43">
        <f>(Q10+R10+S10+T10-MAX(Q10:T10)-MIN(Q10:T10))/2</f>
        <v>8.1999999999999993</v>
      </c>
      <c r="V10" s="44">
        <v>0</v>
      </c>
      <c r="W10" s="48">
        <f>SUM(U10,N10,P10)-L10-V10</f>
        <v>25.409999999999997</v>
      </c>
      <c r="X10" s="263"/>
    </row>
    <row r="11" spans="1:27" ht="20.100000000000001" customHeight="1" thickBot="1">
      <c r="A11" s="252"/>
      <c r="B11" s="255" t="s">
        <v>299</v>
      </c>
      <c r="C11" s="257" t="s">
        <v>152</v>
      </c>
      <c r="D11" s="259">
        <v>2002</v>
      </c>
      <c r="E11" s="259" t="s">
        <v>94</v>
      </c>
      <c r="F11" s="259"/>
      <c r="G11" s="13" t="s">
        <v>52</v>
      </c>
      <c r="H11" s="49">
        <v>8.6</v>
      </c>
      <c r="I11" s="50">
        <v>8.9</v>
      </c>
      <c r="J11" s="51">
        <v>8.6</v>
      </c>
      <c r="K11" s="52">
        <v>9.1</v>
      </c>
      <c r="L11" s="53">
        <v>0</v>
      </c>
      <c r="M11" s="54">
        <f>(H11+I11+J11+K11-MAX(H11:K11)-MIN(H11:K11))/2</f>
        <v>8.75</v>
      </c>
      <c r="N11" s="85">
        <f>M11*2</f>
        <v>17.5</v>
      </c>
      <c r="O11" s="37">
        <v>113</v>
      </c>
      <c r="P11" s="46">
        <v>1.1299999999999999</v>
      </c>
      <c r="Q11" s="49">
        <v>8.6</v>
      </c>
      <c r="R11" s="50">
        <v>8.9</v>
      </c>
      <c r="S11" s="51">
        <v>8.4</v>
      </c>
      <c r="T11" s="52">
        <v>8.8000000000000007</v>
      </c>
      <c r="U11" s="43">
        <f>(Q11+R11+S11+T11-MAX(Q11:T11)-MIN(Q11:T11))/2</f>
        <v>8.7000000000000028</v>
      </c>
      <c r="V11" s="55">
        <v>0</v>
      </c>
      <c r="W11" s="48">
        <f>SUM(U11,N11,P11)-L11-V11</f>
        <v>27.330000000000002</v>
      </c>
      <c r="X11" s="264"/>
    </row>
    <row r="12" spans="1:27" ht="20.100000000000001" customHeight="1" thickBot="1">
      <c r="A12" s="253"/>
      <c r="B12" s="265"/>
      <c r="C12" s="266"/>
      <c r="D12" s="267"/>
      <c r="E12" s="267"/>
      <c r="F12" s="261"/>
      <c r="G12" s="268" t="s">
        <v>49</v>
      </c>
      <c r="H12" s="269"/>
      <c r="I12" s="269"/>
      <c r="J12" s="269"/>
      <c r="K12" s="269"/>
      <c r="L12" s="270"/>
      <c r="M12" s="56">
        <f>SUM(M9:M11)-L9-L10-L11</f>
        <v>26.099999999999998</v>
      </c>
      <c r="N12" s="57"/>
      <c r="O12" s="271" t="s">
        <v>53</v>
      </c>
      <c r="P12" s="272"/>
      <c r="Q12" s="272"/>
      <c r="R12" s="272"/>
      <c r="S12" s="272"/>
      <c r="T12" s="272"/>
      <c r="U12" s="272"/>
      <c r="V12" s="273"/>
      <c r="W12" s="80">
        <f>SUM(W9:W11)</f>
        <v>80.149999999999991</v>
      </c>
      <c r="X12" s="58">
        <f>M12</f>
        <v>26.099999999999998</v>
      </c>
    </row>
    <row r="13" spans="1:27" ht="20.100000000000001" customHeight="1" thickBot="1">
      <c r="A13" s="338" t="s">
        <v>65</v>
      </c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39"/>
      <c r="V13" s="339"/>
      <c r="W13" s="339"/>
      <c r="X13" s="340"/>
      <c r="Y13" s="2"/>
      <c r="Z13" s="2"/>
      <c r="AA13" s="2"/>
    </row>
    <row r="14" spans="1:27" ht="15.75" customHeight="1" thickBot="1">
      <c r="A14" s="325" t="s">
        <v>0</v>
      </c>
      <c r="B14" s="35" t="s">
        <v>2</v>
      </c>
      <c r="C14" s="325" t="s">
        <v>1</v>
      </c>
      <c r="D14" s="326" t="s">
        <v>28</v>
      </c>
      <c r="E14" s="327" t="s">
        <v>27</v>
      </c>
      <c r="F14" s="319" t="s">
        <v>17</v>
      </c>
      <c r="G14" s="330" t="s">
        <v>3</v>
      </c>
      <c r="H14" s="309" t="s">
        <v>50</v>
      </c>
      <c r="I14" s="310"/>
      <c r="J14" s="310"/>
      <c r="K14" s="311"/>
      <c r="L14" s="312" t="s">
        <v>32</v>
      </c>
      <c r="M14" s="312" t="s">
        <v>33</v>
      </c>
      <c r="N14" s="312" t="s">
        <v>34</v>
      </c>
      <c r="O14" s="329" t="s">
        <v>26</v>
      </c>
      <c r="P14" s="327" t="s">
        <v>31</v>
      </c>
      <c r="Q14" s="309" t="s">
        <v>51</v>
      </c>
      <c r="R14" s="310"/>
      <c r="S14" s="310"/>
      <c r="T14" s="311"/>
      <c r="U14" s="312" t="s">
        <v>30</v>
      </c>
      <c r="V14" s="312" t="s">
        <v>29</v>
      </c>
      <c r="W14" s="312" t="s">
        <v>35</v>
      </c>
      <c r="X14" s="312" t="s">
        <v>58</v>
      </c>
    </row>
    <row r="15" spans="1:27" ht="15.75" thickBot="1">
      <c r="A15" s="278"/>
      <c r="B15" s="69" t="s">
        <v>16</v>
      </c>
      <c r="C15" s="277"/>
      <c r="D15" s="280"/>
      <c r="E15" s="282"/>
      <c r="F15" s="284"/>
      <c r="G15" s="286"/>
      <c r="H15" s="211" t="s">
        <v>19</v>
      </c>
      <c r="I15" s="211" t="s">
        <v>20</v>
      </c>
      <c r="J15" s="211" t="s">
        <v>21</v>
      </c>
      <c r="K15" s="211" t="s">
        <v>22</v>
      </c>
      <c r="L15" s="291" t="s">
        <v>11</v>
      </c>
      <c r="M15" s="291" t="s">
        <v>23</v>
      </c>
      <c r="N15" s="291" t="s">
        <v>24</v>
      </c>
      <c r="O15" s="293"/>
      <c r="P15" s="282" t="s">
        <v>25</v>
      </c>
      <c r="Q15" s="211" t="s">
        <v>5</v>
      </c>
      <c r="R15" s="211" t="s">
        <v>6</v>
      </c>
      <c r="S15" s="211" t="s">
        <v>7</v>
      </c>
      <c r="T15" s="211" t="s">
        <v>8</v>
      </c>
      <c r="U15" s="291" t="s">
        <v>10</v>
      </c>
      <c r="V15" s="291" t="s">
        <v>9</v>
      </c>
      <c r="W15" s="291" t="s">
        <v>12</v>
      </c>
      <c r="X15" s="291" t="s">
        <v>15</v>
      </c>
    </row>
    <row r="16" spans="1:27" ht="15.75" thickBot="1">
      <c r="A16" s="251">
        <v>1</v>
      </c>
      <c r="B16" s="254" t="s">
        <v>283</v>
      </c>
      <c r="C16" s="333" t="s">
        <v>149</v>
      </c>
      <c r="D16" s="258">
        <v>1999</v>
      </c>
      <c r="E16" s="335" t="s">
        <v>94</v>
      </c>
      <c r="F16" s="260" t="s">
        <v>290</v>
      </c>
      <c r="G16" s="3" t="s">
        <v>4</v>
      </c>
      <c r="H16" s="38">
        <v>9.3000000000000007</v>
      </c>
      <c r="I16" s="39">
        <v>9.1</v>
      </c>
      <c r="J16" s="40">
        <v>9.3000000000000007</v>
      </c>
      <c r="K16" s="41">
        <v>9.1999999999999993</v>
      </c>
      <c r="L16" s="42">
        <v>0</v>
      </c>
      <c r="M16" s="43">
        <f>(H16+I16+J16+K16-MAX(H16:K16)-MIN(H16:K16))/2</f>
        <v>9.25</v>
      </c>
      <c r="N16" s="84">
        <f>M16*2</f>
        <v>18.5</v>
      </c>
      <c r="O16" s="100">
        <v>93</v>
      </c>
      <c r="P16" s="98">
        <f>O16/100</f>
        <v>0.93</v>
      </c>
      <c r="Q16" s="38">
        <v>8.5</v>
      </c>
      <c r="R16" s="39">
        <v>8.8000000000000007</v>
      </c>
      <c r="S16" s="40">
        <v>8.8000000000000007</v>
      </c>
      <c r="T16" s="41">
        <v>9</v>
      </c>
      <c r="U16" s="43">
        <f>(Q16+R16+S16+T16-MAX(Q16:T16)-MIN(Q16:T16))/2</f>
        <v>8.8000000000000007</v>
      </c>
      <c r="V16" s="44">
        <v>0</v>
      </c>
      <c r="W16" s="99">
        <f>SUM(U16,N16,P16)-L16-V16</f>
        <v>28.23</v>
      </c>
      <c r="X16" s="262" t="s">
        <v>60</v>
      </c>
    </row>
    <row r="17" spans="1:24" ht="15.75" thickBot="1">
      <c r="A17" s="252"/>
      <c r="B17" s="255"/>
      <c r="C17" s="331"/>
      <c r="D17" s="334"/>
      <c r="E17" s="336"/>
      <c r="F17" s="259"/>
      <c r="G17" s="4" t="s">
        <v>18</v>
      </c>
      <c r="H17" s="38">
        <v>7.6</v>
      </c>
      <c r="I17" s="39">
        <v>7.6</v>
      </c>
      <c r="J17" s="40">
        <v>7.8</v>
      </c>
      <c r="K17" s="41">
        <v>8.1</v>
      </c>
      <c r="L17" s="42">
        <v>0</v>
      </c>
      <c r="M17" s="43">
        <f>(H17+I17+J17+K17-MAX(H17:K17)-MIN(H17:K17))/2</f>
        <v>7.7</v>
      </c>
      <c r="N17" s="84">
        <f>M17*2</f>
        <v>15.4</v>
      </c>
      <c r="O17" s="100">
        <v>80</v>
      </c>
      <c r="P17" s="46">
        <f t="shared" ref="P17:P18" si="0">O17/100</f>
        <v>0.8</v>
      </c>
      <c r="Q17" s="38">
        <v>8.5</v>
      </c>
      <c r="R17" s="39">
        <v>8.6</v>
      </c>
      <c r="S17" s="40">
        <v>8.3000000000000007</v>
      </c>
      <c r="T17" s="41">
        <v>8.3000000000000007</v>
      </c>
      <c r="U17" s="43">
        <f>(Q17+R17+S17+T17-MAX(Q17:T17)-MIN(Q17:T17))/2</f>
        <v>8.4</v>
      </c>
      <c r="V17" s="44">
        <v>0</v>
      </c>
      <c r="W17" s="48">
        <f>SUM(U17,N17,P17)-L17-V17</f>
        <v>24.6</v>
      </c>
      <c r="X17" s="263"/>
    </row>
    <row r="18" spans="1:24" ht="20.25" thickBot="1">
      <c r="A18" s="252"/>
      <c r="B18" s="255" t="s">
        <v>284</v>
      </c>
      <c r="C18" s="331" t="s">
        <v>150</v>
      </c>
      <c r="D18" s="259">
        <v>2004</v>
      </c>
      <c r="E18" s="259" t="s">
        <v>94</v>
      </c>
      <c r="F18" s="259"/>
      <c r="G18" s="83" t="s">
        <v>52</v>
      </c>
      <c r="H18" s="49">
        <v>9.1</v>
      </c>
      <c r="I18" s="50">
        <v>9.1</v>
      </c>
      <c r="J18" s="51">
        <v>9.1999999999999993</v>
      </c>
      <c r="K18" s="52">
        <v>9</v>
      </c>
      <c r="L18" s="53">
        <v>0</v>
      </c>
      <c r="M18" s="54">
        <f>(H18+I18+J18+K18-MAX(H18:K18)-MIN(H18:K18))/2</f>
        <v>9.1</v>
      </c>
      <c r="N18" s="85">
        <f>M18*2</f>
        <v>18.2</v>
      </c>
      <c r="O18" s="100">
        <v>110</v>
      </c>
      <c r="P18" s="46">
        <f t="shared" si="0"/>
        <v>1.1000000000000001</v>
      </c>
      <c r="Q18" s="49">
        <v>8.4</v>
      </c>
      <c r="R18" s="50">
        <v>8.9</v>
      </c>
      <c r="S18" s="51">
        <v>8.4</v>
      </c>
      <c r="T18" s="52">
        <v>8.5</v>
      </c>
      <c r="U18" s="43">
        <f>(Q18+R18+S18+T18-MAX(Q18:T18)-MIN(Q18:T18))/2</f>
        <v>8.4500000000000028</v>
      </c>
      <c r="V18" s="55">
        <v>0</v>
      </c>
      <c r="W18" s="48">
        <f>SUM(U18,N18,P18)-L18-V18</f>
        <v>27.750000000000004</v>
      </c>
      <c r="X18" s="264"/>
    </row>
    <row r="19" spans="1:24" ht="15.75" thickBot="1">
      <c r="A19" s="253"/>
      <c r="B19" s="265"/>
      <c r="C19" s="332"/>
      <c r="D19" s="261"/>
      <c r="E19" s="261"/>
      <c r="F19" s="261"/>
      <c r="G19" s="268" t="s">
        <v>49</v>
      </c>
      <c r="H19" s="269"/>
      <c r="I19" s="269"/>
      <c r="J19" s="269"/>
      <c r="K19" s="269"/>
      <c r="L19" s="270"/>
      <c r="M19" s="56">
        <f>SUM(M16:M18)-L16-L17-L18</f>
        <v>26.049999999999997</v>
      </c>
      <c r="N19" s="57"/>
      <c r="O19" s="271" t="s">
        <v>53</v>
      </c>
      <c r="P19" s="272"/>
      <c r="Q19" s="272"/>
      <c r="R19" s="272"/>
      <c r="S19" s="272"/>
      <c r="T19" s="272"/>
      <c r="U19" s="272"/>
      <c r="V19" s="273"/>
      <c r="W19" s="80">
        <f>SUM(W16:W18)</f>
        <v>80.58</v>
      </c>
      <c r="X19" s="58">
        <f>M19</f>
        <v>26.049999999999997</v>
      </c>
    </row>
    <row r="20" spans="1:24">
      <c r="A20" s="70"/>
      <c r="B20" s="148"/>
      <c r="C20" s="117"/>
      <c r="D20" s="117"/>
      <c r="E20" s="117"/>
      <c r="F20" s="117"/>
      <c r="G20" s="73"/>
      <c r="H20" s="73"/>
      <c r="I20" s="73"/>
      <c r="J20" s="73"/>
      <c r="K20" s="73"/>
      <c r="L20" s="73"/>
      <c r="M20" s="59"/>
      <c r="N20" s="60"/>
      <c r="O20" s="74"/>
      <c r="P20" s="74"/>
      <c r="Q20" s="74"/>
      <c r="R20" s="74"/>
      <c r="S20" s="74"/>
      <c r="T20" s="74"/>
      <c r="U20" s="74"/>
      <c r="V20" s="74"/>
      <c r="W20" s="61"/>
      <c r="X20" s="62"/>
    </row>
    <row r="21" spans="1:24">
      <c r="A21" s="70"/>
      <c r="B21" s="91"/>
      <c r="C21" s="301" t="s">
        <v>57</v>
      </c>
      <c r="D21" s="301"/>
      <c r="E21" s="301"/>
      <c r="F21" s="301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165"/>
      <c r="S21" s="64"/>
      <c r="T21" s="166" t="s">
        <v>144</v>
      </c>
      <c r="U21" s="166"/>
      <c r="V21" s="92"/>
      <c r="W21" s="61"/>
      <c r="X21" s="62"/>
    </row>
    <row r="22" spans="1:24">
      <c r="A22" s="70"/>
      <c r="B22" s="91"/>
      <c r="C22" s="161" t="s">
        <v>148</v>
      </c>
      <c r="D22" s="64"/>
      <c r="E22" s="64"/>
      <c r="F22" s="165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165"/>
      <c r="S22" s="64"/>
      <c r="T22" s="166" t="s">
        <v>61</v>
      </c>
      <c r="U22" s="166"/>
      <c r="V22" s="92"/>
      <c r="W22" s="61"/>
      <c r="X22" s="62"/>
    </row>
    <row r="23" spans="1:24" ht="15.75">
      <c r="A23" s="70"/>
      <c r="B23" s="91"/>
      <c r="C23" s="161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165"/>
      <c r="S23" s="64"/>
      <c r="T23" s="168"/>
      <c r="U23" s="168"/>
      <c r="V23" s="92"/>
      <c r="W23" s="61"/>
      <c r="X23" s="62"/>
    </row>
    <row r="24" spans="1:24">
      <c r="A24" s="70"/>
      <c r="B24" s="91"/>
      <c r="C24" s="301" t="s">
        <v>13</v>
      </c>
      <c r="D24" s="301"/>
      <c r="E24" s="301"/>
      <c r="F24" s="301"/>
      <c r="G24" s="301"/>
      <c r="H24" s="301"/>
      <c r="I24" s="64"/>
      <c r="J24" s="64"/>
      <c r="K24" s="64"/>
      <c r="L24" s="165"/>
      <c r="M24" s="64"/>
      <c r="N24" s="64"/>
      <c r="O24" s="64"/>
      <c r="P24" s="64"/>
      <c r="Q24" s="64"/>
      <c r="R24" s="64"/>
      <c r="S24" s="64"/>
      <c r="T24" s="166" t="s">
        <v>143</v>
      </c>
      <c r="U24" s="166"/>
      <c r="V24" s="92"/>
      <c r="W24" s="61"/>
      <c r="X24" s="62"/>
    </row>
    <row r="25" spans="1:24">
      <c r="A25" s="70"/>
      <c r="B25" s="91"/>
      <c r="C25" s="161" t="s">
        <v>147</v>
      </c>
      <c r="D25" s="161"/>
      <c r="E25" s="161"/>
      <c r="F25" s="64"/>
      <c r="G25" s="64"/>
      <c r="H25" s="64"/>
      <c r="I25" s="64"/>
      <c r="J25" s="64"/>
      <c r="K25" s="64"/>
      <c r="L25" s="165"/>
      <c r="M25" s="64"/>
      <c r="N25" s="64"/>
      <c r="O25" s="64"/>
      <c r="P25" s="64"/>
      <c r="Q25" s="64"/>
      <c r="R25" s="64"/>
      <c r="S25" s="64"/>
      <c r="T25" s="166" t="s">
        <v>102</v>
      </c>
      <c r="U25" s="166"/>
      <c r="V25" s="92"/>
      <c r="W25" s="61"/>
      <c r="X25" s="62"/>
    </row>
    <row r="26" spans="1:24">
      <c r="A26" s="70"/>
      <c r="B26" s="91"/>
      <c r="C26" s="165"/>
      <c r="D26" s="165"/>
      <c r="E26" s="165"/>
      <c r="F26" s="165"/>
      <c r="G26" s="165"/>
      <c r="H26" s="165"/>
      <c r="I26" s="165"/>
      <c r="J26" s="165"/>
      <c r="K26" s="165"/>
      <c r="L26" s="169"/>
      <c r="M26" s="169"/>
      <c r="N26" s="169"/>
      <c r="O26" s="169"/>
      <c r="P26" s="169"/>
      <c r="Q26" s="169"/>
      <c r="R26" s="169"/>
      <c r="S26" s="169"/>
      <c r="T26" s="166"/>
      <c r="U26" s="166"/>
      <c r="V26" s="92"/>
      <c r="W26" s="61"/>
      <c r="X26" s="62"/>
    </row>
    <row r="27" spans="1:24">
      <c r="A27" s="70"/>
      <c r="B27" s="91"/>
      <c r="C27" s="301" t="s">
        <v>14</v>
      </c>
      <c r="D27" s="301"/>
      <c r="E27" s="301"/>
      <c r="F27" s="301"/>
      <c r="G27" s="301"/>
      <c r="H27" s="301"/>
      <c r="I27" s="164"/>
      <c r="J27" s="119"/>
      <c r="K27" s="119"/>
      <c r="L27" s="119"/>
      <c r="M27" s="119"/>
      <c r="N27" s="119"/>
      <c r="O27" s="119"/>
      <c r="P27" s="119"/>
      <c r="Q27" s="165"/>
      <c r="R27" s="64"/>
      <c r="S27" s="64"/>
      <c r="T27" s="166" t="s">
        <v>145</v>
      </c>
      <c r="U27" s="166"/>
      <c r="V27" s="92"/>
      <c r="W27" s="61"/>
      <c r="X27" s="62"/>
    </row>
    <row r="28" spans="1:24">
      <c r="A28" s="70"/>
      <c r="B28" s="91"/>
      <c r="C28" s="161" t="s">
        <v>147</v>
      </c>
      <c r="D28" s="161"/>
      <c r="E28" s="161"/>
      <c r="F28" s="64"/>
      <c r="G28" s="64"/>
      <c r="H28" s="64"/>
      <c r="I28" s="164"/>
      <c r="J28" s="119"/>
      <c r="K28" s="119"/>
      <c r="L28" s="119"/>
      <c r="M28" s="119"/>
      <c r="N28" s="119"/>
      <c r="O28" s="119"/>
      <c r="P28" s="119"/>
      <c r="Q28" s="165"/>
      <c r="R28" s="64"/>
      <c r="S28" s="64"/>
      <c r="T28" s="166" t="s">
        <v>146</v>
      </c>
      <c r="U28" s="166"/>
      <c r="V28" s="92"/>
      <c r="W28" s="61"/>
      <c r="X28" s="62"/>
    </row>
    <row r="29" spans="1:24">
      <c r="A29" s="70"/>
      <c r="B29" s="148"/>
      <c r="C29" s="117"/>
      <c r="D29" s="117"/>
      <c r="E29" s="117"/>
      <c r="F29" s="117"/>
      <c r="G29" s="73"/>
      <c r="H29" s="73"/>
      <c r="I29" s="73"/>
      <c r="J29" s="73"/>
      <c r="K29" s="73"/>
      <c r="L29" s="73"/>
      <c r="M29" s="59"/>
      <c r="N29" s="60"/>
      <c r="O29" s="74"/>
      <c r="P29" s="74"/>
      <c r="Q29" s="74"/>
      <c r="R29" s="74"/>
      <c r="S29" s="74"/>
      <c r="T29" s="74"/>
      <c r="U29" s="74"/>
      <c r="V29" s="74"/>
      <c r="W29" s="61"/>
      <c r="X29" s="62"/>
    </row>
    <row r="30" spans="1:24">
      <c r="A30" s="70"/>
      <c r="B30" s="148"/>
      <c r="C30" s="117"/>
      <c r="D30" s="117"/>
      <c r="E30" s="117"/>
      <c r="F30" s="117"/>
      <c r="G30" s="73"/>
      <c r="H30" s="73"/>
      <c r="I30" s="73"/>
      <c r="J30" s="73"/>
      <c r="K30" s="73"/>
      <c r="L30" s="73"/>
      <c r="M30" s="59"/>
      <c r="N30" s="60"/>
      <c r="O30" s="74"/>
      <c r="P30" s="74"/>
      <c r="Q30" s="74"/>
      <c r="R30" s="74"/>
      <c r="S30" s="74"/>
      <c r="T30" s="74"/>
      <c r="U30" s="74"/>
      <c r="V30" s="74"/>
      <c r="W30" s="61"/>
      <c r="X30" s="62"/>
    </row>
    <row r="31" spans="1:24">
      <c r="A31" s="70"/>
      <c r="B31" s="148"/>
      <c r="C31" s="117"/>
      <c r="D31" s="117"/>
      <c r="E31" s="117"/>
      <c r="F31" s="117"/>
      <c r="G31" s="73"/>
      <c r="H31" s="73"/>
      <c r="I31" s="73"/>
      <c r="J31" s="73"/>
      <c r="K31" s="73"/>
      <c r="L31" s="73"/>
      <c r="M31" s="59"/>
      <c r="N31" s="60"/>
      <c r="O31" s="74"/>
      <c r="P31" s="74"/>
      <c r="Q31" s="74"/>
      <c r="R31" s="74"/>
      <c r="S31" s="74"/>
      <c r="T31" s="74"/>
      <c r="U31" s="74"/>
      <c r="V31" s="74"/>
      <c r="W31" s="61"/>
      <c r="X31" s="62"/>
    </row>
    <row r="32" spans="1:24">
      <c r="A32" s="70"/>
      <c r="B32" s="148"/>
      <c r="C32" s="117"/>
      <c r="D32" s="117"/>
      <c r="E32" s="117"/>
      <c r="F32" s="117"/>
      <c r="G32" s="73"/>
      <c r="H32" s="73"/>
      <c r="I32" s="73"/>
      <c r="J32" s="73"/>
      <c r="K32" s="73"/>
      <c r="L32" s="73"/>
      <c r="M32" s="59"/>
      <c r="N32" s="60"/>
      <c r="O32" s="74"/>
      <c r="P32" s="74"/>
      <c r="Q32" s="74"/>
      <c r="R32" s="74"/>
      <c r="S32" s="74"/>
      <c r="T32" s="74"/>
      <c r="U32" s="74"/>
      <c r="V32" s="74"/>
      <c r="W32" s="61"/>
      <c r="X32" s="62"/>
    </row>
    <row r="33" spans="1:24">
      <c r="A33" s="70"/>
      <c r="B33" s="148"/>
      <c r="C33" s="117"/>
      <c r="D33" s="117"/>
      <c r="E33" s="117"/>
      <c r="F33" s="117"/>
      <c r="G33" s="73"/>
      <c r="H33" s="73"/>
      <c r="I33" s="73"/>
      <c r="J33" s="73"/>
      <c r="K33" s="73"/>
      <c r="L33" s="73"/>
      <c r="M33" s="59"/>
      <c r="N33" s="60"/>
      <c r="O33" s="74"/>
      <c r="P33" s="74"/>
      <c r="Q33" s="74"/>
      <c r="R33" s="74"/>
      <c r="S33" s="74"/>
      <c r="T33" s="74"/>
      <c r="U33" s="74"/>
      <c r="V33" s="74"/>
      <c r="W33" s="61"/>
      <c r="X33" s="62"/>
    </row>
    <row r="34" spans="1:24">
      <c r="A34" s="70"/>
      <c r="B34" s="148"/>
      <c r="C34" s="117"/>
      <c r="D34" s="117"/>
      <c r="E34" s="117"/>
      <c r="F34" s="117"/>
      <c r="G34" s="73"/>
      <c r="H34" s="73"/>
      <c r="I34" s="73"/>
      <c r="J34" s="73"/>
      <c r="K34" s="73"/>
      <c r="L34" s="73"/>
      <c r="M34" s="59"/>
      <c r="N34" s="60"/>
      <c r="O34" s="74"/>
      <c r="P34" s="74"/>
      <c r="Q34" s="74"/>
      <c r="R34" s="74"/>
      <c r="S34" s="74"/>
      <c r="T34" s="74"/>
      <c r="U34" s="74"/>
      <c r="V34" s="74"/>
      <c r="W34" s="61"/>
      <c r="X34" s="62"/>
    </row>
    <row r="35" spans="1:24">
      <c r="A35" s="70"/>
      <c r="B35" s="148"/>
      <c r="C35" s="117"/>
      <c r="D35" s="117"/>
      <c r="E35" s="117"/>
      <c r="F35" s="117"/>
      <c r="G35" s="73"/>
      <c r="H35" s="73"/>
      <c r="I35" s="73"/>
      <c r="J35" s="73"/>
      <c r="K35" s="73"/>
      <c r="L35" s="73"/>
      <c r="M35" s="59"/>
      <c r="N35" s="60"/>
      <c r="O35" s="74"/>
      <c r="P35" s="74"/>
      <c r="Q35" s="74"/>
      <c r="R35" s="74"/>
      <c r="S35" s="74"/>
      <c r="T35" s="74"/>
      <c r="U35" s="74"/>
      <c r="V35" s="74"/>
      <c r="W35" s="61"/>
      <c r="X35" s="62"/>
    </row>
    <row r="36" spans="1:24">
      <c r="A36" s="70"/>
      <c r="B36" s="148"/>
      <c r="C36" s="117"/>
      <c r="D36" s="117"/>
      <c r="E36" s="117"/>
      <c r="F36" s="117"/>
      <c r="G36" s="73"/>
      <c r="H36" s="73"/>
      <c r="I36" s="73"/>
      <c r="J36" s="73"/>
      <c r="K36" s="73"/>
      <c r="L36" s="73"/>
      <c r="M36" s="59"/>
      <c r="N36" s="60"/>
      <c r="O36" s="74"/>
      <c r="P36" s="74"/>
      <c r="Q36" s="74"/>
      <c r="R36" s="74"/>
      <c r="S36" s="74"/>
      <c r="T36" s="74"/>
      <c r="U36" s="74"/>
      <c r="V36" s="74"/>
      <c r="W36" s="61"/>
      <c r="X36" s="62"/>
    </row>
    <row r="37" spans="1:24">
      <c r="A37" s="70"/>
      <c r="B37" s="148"/>
      <c r="C37" s="117"/>
      <c r="D37" s="117"/>
      <c r="E37" s="117"/>
      <c r="F37" s="117"/>
      <c r="G37" s="73"/>
      <c r="H37" s="73"/>
      <c r="I37" s="73"/>
      <c r="J37" s="73"/>
      <c r="K37" s="73"/>
      <c r="L37" s="73"/>
      <c r="M37" s="59"/>
      <c r="N37" s="60"/>
      <c r="O37" s="74"/>
      <c r="P37" s="74"/>
      <c r="Q37" s="74"/>
      <c r="R37" s="74"/>
      <c r="S37" s="74"/>
      <c r="T37" s="74"/>
      <c r="U37" s="74"/>
      <c r="V37" s="74"/>
      <c r="W37" s="61"/>
      <c r="X37" s="62"/>
    </row>
    <row r="38" spans="1:24">
      <c r="A38" s="70"/>
      <c r="B38" s="148"/>
      <c r="C38" s="117"/>
      <c r="D38" s="117"/>
      <c r="E38" s="117"/>
      <c r="F38" s="117"/>
      <c r="G38" s="73"/>
      <c r="H38" s="73"/>
      <c r="I38" s="73"/>
      <c r="J38" s="73"/>
      <c r="K38" s="73"/>
      <c r="L38" s="73"/>
      <c r="M38" s="59"/>
      <c r="N38" s="60"/>
      <c r="O38" s="74"/>
      <c r="P38" s="74"/>
      <c r="Q38" s="74"/>
      <c r="R38" s="74"/>
      <c r="S38" s="74"/>
      <c r="T38" s="74"/>
      <c r="U38" s="74"/>
      <c r="V38" s="74"/>
      <c r="W38" s="61"/>
      <c r="X38" s="62"/>
    </row>
    <row r="39" spans="1:24">
      <c r="A39" s="70"/>
      <c r="B39" s="148"/>
      <c r="C39" s="117"/>
      <c r="D39" s="117"/>
      <c r="E39" s="117"/>
      <c r="F39" s="117"/>
      <c r="G39" s="73"/>
      <c r="H39" s="73"/>
      <c r="I39" s="73"/>
      <c r="J39" s="73"/>
      <c r="K39" s="73"/>
      <c r="L39" s="73"/>
      <c r="M39" s="59"/>
      <c r="N39" s="60"/>
      <c r="O39" s="74"/>
      <c r="P39" s="74"/>
      <c r="Q39" s="74"/>
      <c r="R39" s="74"/>
      <c r="S39" s="74"/>
      <c r="T39" s="74"/>
      <c r="U39" s="74"/>
      <c r="V39" s="74"/>
      <c r="W39" s="61"/>
      <c r="X39" s="62"/>
    </row>
    <row r="40" spans="1:24">
      <c r="A40" s="70"/>
      <c r="B40" s="148"/>
      <c r="C40" s="117"/>
      <c r="D40" s="117"/>
      <c r="E40" s="117"/>
      <c r="F40" s="117"/>
      <c r="G40" s="73"/>
      <c r="H40" s="73"/>
      <c r="I40" s="73"/>
      <c r="J40" s="73"/>
      <c r="K40" s="73"/>
      <c r="L40" s="73"/>
      <c r="M40" s="59"/>
      <c r="N40" s="60"/>
      <c r="O40" s="74"/>
      <c r="P40" s="74"/>
      <c r="Q40" s="74"/>
      <c r="R40" s="74"/>
      <c r="S40" s="74"/>
      <c r="T40" s="74"/>
      <c r="U40" s="74"/>
      <c r="V40" s="74"/>
      <c r="W40" s="61"/>
      <c r="X40" s="62"/>
    </row>
    <row r="41" spans="1:24">
      <c r="A41" s="70"/>
      <c r="B41" s="148"/>
      <c r="C41" s="117"/>
      <c r="D41" s="117"/>
      <c r="E41" s="117"/>
      <c r="F41" s="117"/>
      <c r="G41" s="73"/>
      <c r="H41" s="73"/>
      <c r="I41" s="73"/>
      <c r="J41" s="73"/>
      <c r="K41" s="73"/>
      <c r="L41" s="73"/>
      <c r="M41" s="59"/>
      <c r="N41" s="60"/>
      <c r="O41" s="74"/>
      <c r="P41" s="74"/>
      <c r="Q41" s="74"/>
      <c r="R41" s="74"/>
      <c r="S41" s="74"/>
      <c r="T41" s="74"/>
      <c r="U41" s="74"/>
      <c r="V41" s="74"/>
      <c r="W41" s="61"/>
      <c r="X41" s="62"/>
    </row>
    <row r="42" spans="1:24">
      <c r="A42" s="70"/>
      <c r="B42" s="148"/>
      <c r="C42" s="117"/>
      <c r="D42" s="117"/>
      <c r="E42" s="117"/>
      <c r="F42" s="117"/>
      <c r="G42" s="73"/>
      <c r="H42" s="73"/>
      <c r="I42" s="73"/>
      <c r="J42" s="73"/>
      <c r="K42" s="73"/>
      <c r="L42" s="73"/>
      <c r="M42" s="59"/>
      <c r="N42" s="60"/>
      <c r="O42" s="74"/>
      <c r="P42" s="74"/>
      <c r="Q42" s="74"/>
      <c r="R42" s="74"/>
      <c r="S42" s="74"/>
      <c r="T42" s="74"/>
      <c r="U42" s="74"/>
      <c r="V42" s="74"/>
      <c r="W42" s="61"/>
      <c r="X42" s="62"/>
    </row>
    <row r="43" spans="1:24">
      <c r="A43" s="70"/>
      <c r="B43" s="148"/>
      <c r="C43" s="117"/>
      <c r="D43" s="117"/>
      <c r="E43" s="117"/>
      <c r="F43" s="117"/>
      <c r="G43" s="73"/>
      <c r="H43" s="73"/>
      <c r="I43" s="73"/>
      <c r="J43" s="73"/>
      <c r="K43" s="73"/>
      <c r="L43" s="73"/>
      <c r="M43" s="59"/>
      <c r="N43" s="60"/>
      <c r="O43" s="74"/>
      <c r="P43" s="74"/>
      <c r="Q43" s="74"/>
      <c r="R43" s="74"/>
      <c r="S43" s="74"/>
      <c r="T43" s="74"/>
      <c r="U43" s="74"/>
      <c r="V43" s="74"/>
      <c r="W43" s="61"/>
      <c r="X43" s="62"/>
    </row>
    <row r="44" spans="1:24">
      <c r="A44" s="70"/>
      <c r="B44" s="148"/>
      <c r="C44" s="117"/>
      <c r="D44" s="117"/>
      <c r="E44" s="117"/>
      <c r="F44" s="117"/>
      <c r="G44" s="73"/>
      <c r="H44" s="73"/>
      <c r="I44" s="73"/>
      <c r="J44" s="73"/>
      <c r="K44" s="73"/>
      <c r="L44" s="73"/>
      <c r="M44" s="59"/>
      <c r="N44" s="60"/>
      <c r="O44" s="74"/>
      <c r="P44" s="74"/>
      <c r="Q44" s="74"/>
      <c r="R44" s="74"/>
      <c r="S44" s="74"/>
      <c r="T44" s="74"/>
      <c r="U44" s="74"/>
      <c r="V44" s="74"/>
      <c r="W44" s="61"/>
      <c r="X44" s="62"/>
    </row>
    <row r="45" spans="1:24">
      <c r="A45" s="70"/>
      <c r="B45" s="148"/>
      <c r="C45" s="117"/>
      <c r="D45" s="117"/>
      <c r="E45" s="117"/>
      <c r="F45" s="117"/>
      <c r="G45" s="73"/>
      <c r="H45" s="73"/>
      <c r="I45" s="73"/>
      <c r="J45" s="73"/>
      <c r="K45" s="73"/>
      <c r="L45" s="73"/>
      <c r="M45" s="59"/>
      <c r="N45" s="60"/>
      <c r="O45" s="74"/>
      <c r="P45" s="74"/>
      <c r="Q45" s="74"/>
      <c r="R45" s="74"/>
      <c r="S45" s="74"/>
      <c r="T45" s="74"/>
      <c r="U45" s="74"/>
      <c r="V45" s="74"/>
      <c r="W45" s="61"/>
      <c r="X45" s="62"/>
    </row>
    <row r="46" spans="1:24">
      <c r="A46" s="70"/>
      <c r="B46" s="148"/>
      <c r="C46" s="117"/>
      <c r="D46" s="117"/>
      <c r="E46" s="117"/>
      <c r="F46" s="117"/>
      <c r="G46" s="73"/>
      <c r="H46" s="73"/>
      <c r="I46" s="73"/>
      <c r="J46" s="73"/>
      <c r="K46" s="73"/>
      <c r="L46" s="73"/>
      <c r="M46" s="59"/>
      <c r="N46" s="60"/>
      <c r="O46" s="74"/>
      <c r="P46" s="74"/>
      <c r="Q46" s="74"/>
      <c r="R46" s="74"/>
      <c r="S46" s="74"/>
      <c r="T46" s="74"/>
      <c r="U46" s="74"/>
      <c r="V46" s="74"/>
      <c r="W46" s="61"/>
      <c r="X46" s="62"/>
    </row>
    <row r="47" spans="1:24">
      <c r="A47" s="70"/>
      <c r="B47" s="148"/>
      <c r="C47" s="117"/>
      <c r="D47" s="117"/>
      <c r="E47" s="117"/>
      <c r="F47" s="117"/>
      <c r="G47" s="73"/>
      <c r="H47" s="73"/>
      <c r="I47" s="73"/>
      <c r="J47" s="73"/>
      <c r="K47" s="73"/>
      <c r="L47" s="73"/>
      <c r="M47" s="59"/>
      <c r="N47" s="60"/>
      <c r="O47" s="74"/>
      <c r="P47" s="74"/>
      <c r="Q47" s="74"/>
      <c r="R47" s="74"/>
      <c r="S47" s="74"/>
      <c r="T47" s="74"/>
      <c r="U47" s="74"/>
      <c r="V47" s="74"/>
      <c r="W47" s="61"/>
      <c r="X47" s="62"/>
    </row>
    <row r="48" spans="1:24">
      <c r="A48" s="70"/>
      <c r="B48" s="148"/>
      <c r="C48" s="117"/>
      <c r="D48" s="117"/>
      <c r="E48" s="117"/>
      <c r="F48" s="117"/>
      <c r="G48" s="73"/>
      <c r="H48" s="73"/>
      <c r="I48" s="73"/>
      <c r="J48" s="73"/>
      <c r="K48" s="73"/>
      <c r="L48" s="73"/>
      <c r="M48" s="59"/>
      <c r="N48" s="60"/>
      <c r="O48" s="74"/>
      <c r="P48" s="74"/>
      <c r="Q48" s="74"/>
      <c r="R48" s="74"/>
      <c r="S48" s="74"/>
      <c r="T48" s="74"/>
      <c r="U48" s="74"/>
      <c r="V48" s="74"/>
      <c r="W48" s="61"/>
      <c r="X48" s="62"/>
    </row>
    <row r="49" spans="1:27">
      <c r="A49" s="70"/>
      <c r="B49" s="148"/>
      <c r="C49" s="117"/>
      <c r="D49" s="117"/>
      <c r="E49" s="117"/>
      <c r="F49" s="117"/>
      <c r="G49" s="73"/>
      <c r="H49" s="73"/>
      <c r="I49" s="73"/>
      <c r="J49" s="73"/>
      <c r="K49" s="73"/>
      <c r="L49" s="73"/>
      <c r="M49" s="59"/>
      <c r="N49" s="60"/>
      <c r="O49" s="74"/>
      <c r="P49" s="74"/>
      <c r="Q49" s="74"/>
      <c r="R49" s="74"/>
      <c r="S49" s="74"/>
      <c r="T49" s="74"/>
      <c r="U49" s="74"/>
      <c r="V49" s="74"/>
      <c r="W49" s="61"/>
      <c r="X49" s="62"/>
    </row>
    <row r="50" spans="1:27">
      <c r="A50" s="70"/>
      <c r="B50" s="148"/>
      <c r="C50" s="117"/>
      <c r="D50" s="117"/>
      <c r="E50" s="117"/>
      <c r="F50" s="117"/>
      <c r="G50" s="73"/>
      <c r="H50" s="73"/>
      <c r="I50" s="73"/>
      <c r="J50" s="73"/>
      <c r="K50" s="73"/>
      <c r="L50" s="73"/>
      <c r="M50" s="59"/>
      <c r="N50" s="60"/>
      <c r="O50" s="74"/>
      <c r="P50" s="74"/>
      <c r="Q50" s="74"/>
      <c r="R50" s="74"/>
      <c r="S50" s="74"/>
      <c r="T50" s="74"/>
      <c r="U50" s="74"/>
      <c r="V50" s="74"/>
      <c r="W50" s="61"/>
      <c r="X50" s="62"/>
    </row>
    <row r="51" spans="1:27">
      <c r="A51" s="70"/>
      <c r="B51" s="148"/>
      <c r="C51" s="117"/>
      <c r="D51" s="117"/>
      <c r="E51" s="117"/>
      <c r="F51" s="117"/>
      <c r="G51" s="73"/>
      <c r="H51" s="73"/>
      <c r="I51" s="73"/>
      <c r="J51" s="73"/>
      <c r="K51" s="73"/>
      <c r="L51" s="73"/>
      <c r="M51" s="59"/>
      <c r="N51" s="60"/>
      <c r="O51" s="74"/>
      <c r="P51" s="74"/>
      <c r="Q51" s="74"/>
      <c r="R51" s="74"/>
      <c r="S51" s="74"/>
      <c r="T51" s="74"/>
      <c r="U51" s="74"/>
      <c r="V51" s="74"/>
      <c r="W51" s="61"/>
      <c r="X51" s="62"/>
    </row>
    <row r="52" spans="1:27">
      <c r="A52" s="70"/>
      <c r="B52" s="148"/>
      <c r="C52" s="117"/>
      <c r="D52" s="117"/>
      <c r="E52" s="117"/>
      <c r="F52" s="117"/>
      <c r="G52" s="73"/>
      <c r="H52" s="73"/>
      <c r="I52" s="73"/>
      <c r="J52" s="73"/>
      <c r="K52" s="73"/>
      <c r="L52" s="73"/>
      <c r="M52" s="59"/>
      <c r="N52" s="60"/>
      <c r="O52" s="74"/>
      <c r="P52" s="74"/>
      <c r="Q52" s="74"/>
      <c r="R52" s="74"/>
      <c r="S52" s="74"/>
      <c r="T52" s="74"/>
      <c r="U52" s="74"/>
      <c r="V52" s="74"/>
      <c r="W52" s="61"/>
      <c r="X52" s="62"/>
    </row>
    <row r="53" spans="1:27" ht="20.25">
      <c r="A53" s="344" t="s">
        <v>140</v>
      </c>
      <c r="B53" s="344"/>
      <c r="C53" s="344"/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344"/>
      <c r="O53" s="344"/>
      <c r="P53" s="344"/>
      <c r="Q53" s="344"/>
      <c r="R53" s="344"/>
      <c r="S53" s="344"/>
      <c r="T53" s="344"/>
      <c r="U53" s="344"/>
      <c r="V53" s="344"/>
      <c r="W53" s="344"/>
      <c r="X53" s="344"/>
    </row>
    <row r="54" spans="1:27" ht="20.25">
      <c r="A54" s="344" t="s">
        <v>151</v>
      </c>
      <c r="B54" s="344"/>
      <c r="C54" s="344"/>
      <c r="D54" s="344"/>
      <c r="E54" s="344"/>
      <c r="F54" s="344"/>
      <c r="G54" s="344"/>
      <c r="H54" s="344"/>
      <c r="I54" s="344"/>
      <c r="J54" s="344"/>
      <c r="K54" s="344"/>
      <c r="L54" s="344"/>
      <c r="M54" s="344"/>
      <c r="N54" s="344"/>
      <c r="O54" s="344"/>
      <c r="P54" s="344"/>
      <c r="Q54" s="344"/>
      <c r="R54" s="344"/>
      <c r="S54" s="344"/>
      <c r="T54" s="344"/>
      <c r="U54" s="344"/>
      <c r="V54" s="344"/>
      <c r="W54" s="344"/>
      <c r="X54" s="344"/>
    </row>
    <row r="55" spans="1:27" ht="20.25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</row>
    <row r="56" spans="1:27" ht="15.75">
      <c r="A56" s="72"/>
      <c r="B56" s="72"/>
      <c r="C56" s="170"/>
      <c r="D56" s="170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</row>
    <row r="57" spans="1:27" ht="16.5" thickBot="1">
      <c r="A57" s="72"/>
      <c r="B57" s="341" t="s">
        <v>142</v>
      </c>
      <c r="C57" s="341"/>
      <c r="D57" s="72"/>
      <c r="E57" s="72"/>
      <c r="F57" s="72"/>
      <c r="G57" s="170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170" t="s">
        <v>141</v>
      </c>
      <c r="S57" s="72"/>
      <c r="T57" s="2"/>
      <c r="U57" s="72"/>
      <c r="V57" s="72"/>
      <c r="W57" s="72"/>
      <c r="X57" s="72"/>
    </row>
    <row r="58" spans="1:27" ht="20.100000000000001" customHeight="1" thickBot="1">
      <c r="A58" s="274" t="s">
        <v>76</v>
      </c>
      <c r="B58" s="275"/>
      <c r="C58" s="275"/>
      <c r="D58" s="275"/>
      <c r="E58" s="275"/>
      <c r="F58" s="275"/>
      <c r="G58" s="275"/>
      <c r="H58" s="275"/>
      <c r="I58" s="275"/>
      <c r="J58" s="275"/>
      <c r="K58" s="275"/>
      <c r="L58" s="275"/>
      <c r="M58" s="275"/>
      <c r="N58" s="275"/>
      <c r="O58" s="275"/>
      <c r="P58" s="275"/>
      <c r="Q58" s="275"/>
      <c r="R58" s="275"/>
      <c r="S58" s="275"/>
      <c r="T58" s="275"/>
      <c r="U58" s="275"/>
      <c r="V58" s="275"/>
      <c r="W58" s="275"/>
      <c r="X58" s="276"/>
      <c r="Y58" s="2"/>
      <c r="Z58" s="2"/>
      <c r="AA58" s="2"/>
    </row>
    <row r="59" spans="1:27" ht="15.75" customHeight="1" thickBot="1">
      <c r="A59" s="325" t="s">
        <v>0</v>
      </c>
      <c r="B59" s="35" t="s">
        <v>2</v>
      </c>
      <c r="C59" s="325" t="s">
        <v>1</v>
      </c>
      <c r="D59" s="326" t="s">
        <v>28</v>
      </c>
      <c r="E59" s="327" t="s">
        <v>27</v>
      </c>
      <c r="F59" s="319" t="s">
        <v>17</v>
      </c>
      <c r="G59" s="330" t="s">
        <v>3</v>
      </c>
      <c r="H59" s="309" t="s">
        <v>50</v>
      </c>
      <c r="I59" s="310"/>
      <c r="J59" s="310"/>
      <c r="K59" s="311"/>
      <c r="L59" s="312" t="s">
        <v>32</v>
      </c>
      <c r="M59" s="312" t="s">
        <v>33</v>
      </c>
      <c r="N59" s="312" t="s">
        <v>34</v>
      </c>
      <c r="O59" s="329" t="s">
        <v>26</v>
      </c>
      <c r="P59" s="327" t="s">
        <v>31</v>
      </c>
      <c r="Q59" s="309" t="s">
        <v>51</v>
      </c>
      <c r="R59" s="310"/>
      <c r="S59" s="310"/>
      <c r="T59" s="311"/>
      <c r="U59" s="312" t="s">
        <v>30</v>
      </c>
      <c r="V59" s="312" t="s">
        <v>29</v>
      </c>
      <c r="W59" s="312" t="s">
        <v>35</v>
      </c>
      <c r="X59" s="312" t="s">
        <v>58</v>
      </c>
    </row>
    <row r="60" spans="1:27" ht="15.75" thickBot="1">
      <c r="A60" s="278"/>
      <c r="B60" s="36" t="s">
        <v>16</v>
      </c>
      <c r="C60" s="277"/>
      <c r="D60" s="280"/>
      <c r="E60" s="281"/>
      <c r="F60" s="284"/>
      <c r="G60" s="286"/>
      <c r="H60" s="104" t="s">
        <v>19</v>
      </c>
      <c r="I60" s="104" t="s">
        <v>20</v>
      </c>
      <c r="J60" s="104" t="s">
        <v>21</v>
      </c>
      <c r="K60" s="104" t="s">
        <v>22</v>
      </c>
      <c r="L60" s="291" t="s">
        <v>11</v>
      </c>
      <c r="M60" s="291" t="s">
        <v>23</v>
      </c>
      <c r="N60" s="291" t="s">
        <v>24</v>
      </c>
      <c r="O60" s="293"/>
      <c r="P60" s="282" t="s">
        <v>25</v>
      </c>
      <c r="Q60" s="104" t="s">
        <v>5</v>
      </c>
      <c r="R60" s="104" t="s">
        <v>6</v>
      </c>
      <c r="S60" s="104" t="s">
        <v>7</v>
      </c>
      <c r="T60" s="104" t="s">
        <v>8</v>
      </c>
      <c r="U60" s="291" t="s">
        <v>10</v>
      </c>
      <c r="V60" s="291" t="s">
        <v>9</v>
      </c>
      <c r="W60" s="291" t="s">
        <v>12</v>
      </c>
      <c r="X60" s="291" t="s">
        <v>15</v>
      </c>
    </row>
    <row r="61" spans="1:27" ht="15.75" thickBot="1">
      <c r="A61" s="313">
        <v>1</v>
      </c>
      <c r="B61" s="254" t="s">
        <v>125</v>
      </c>
      <c r="C61" s="256" t="s">
        <v>155</v>
      </c>
      <c r="D61" s="316">
        <v>2004</v>
      </c>
      <c r="E61" s="258" t="s">
        <v>94</v>
      </c>
      <c r="F61" s="320" t="s">
        <v>157</v>
      </c>
      <c r="G61" s="3" t="s">
        <v>4</v>
      </c>
      <c r="H61" s="38">
        <v>9</v>
      </c>
      <c r="I61" s="39">
        <v>9</v>
      </c>
      <c r="J61" s="40">
        <v>9.3000000000000007</v>
      </c>
      <c r="K61" s="41">
        <v>9.1999999999999993</v>
      </c>
      <c r="L61" s="42">
        <v>0</v>
      </c>
      <c r="M61" s="43">
        <f>(H61+I61+J61+K61-MAX(H61:K61)-MIN(H61:K61))/2</f>
        <v>9.1</v>
      </c>
      <c r="N61" s="84">
        <f>M61*2</f>
        <v>18.2</v>
      </c>
      <c r="O61" s="100">
        <v>98</v>
      </c>
      <c r="P61" s="46">
        <v>0.98</v>
      </c>
      <c r="Q61" s="38">
        <v>8.6</v>
      </c>
      <c r="R61" s="39">
        <v>9</v>
      </c>
      <c r="S61" s="40">
        <v>8.6999999999999993</v>
      </c>
      <c r="T61" s="41">
        <v>8.6</v>
      </c>
      <c r="U61" s="43">
        <f>(Q61+R61+S61+T61-MAX(Q61:T61)-MIN(Q61:T61))/2</f>
        <v>8.6499999999999986</v>
      </c>
      <c r="V61" s="44">
        <v>0</v>
      </c>
      <c r="W61" s="48">
        <f>SUM(U61,N61,P61)-L61-V61</f>
        <v>27.83</v>
      </c>
      <c r="X61" s="262" t="s">
        <v>60</v>
      </c>
    </row>
    <row r="62" spans="1:27" ht="15.75" thickBot="1">
      <c r="A62" s="314"/>
      <c r="B62" s="255"/>
      <c r="C62" s="257"/>
      <c r="D62" s="317"/>
      <c r="E62" s="318"/>
      <c r="F62" s="321"/>
      <c r="G62" s="4" t="s">
        <v>18</v>
      </c>
      <c r="H62" s="38">
        <v>9</v>
      </c>
      <c r="I62" s="39">
        <v>9</v>
      </c>
      <c r="J62" s="40">
        <v>9.1999999999999993</v>
      </c>
      <c r="K62" s="41">
        <v>9</v>
      </c>
      <c r="L62" s="42">
        <v>0</v>
      </c>
      <c r="M62" s="43">
        <f>(H62+I62+J62+K62-MAX(H62:K62)-MIN(H62:K62))/2</f>
        <v>9.0000000000000018</v>
      </c>
      <c r="N62" s="84">
        <f>M62*2</f>
        <v>18.000000000000004</v>
      </c>
      <c r="O62" s="100">
        <v>100</v>
      </c>
      <c r="P62" s="46">
        <f t="shared" ref="P62:P63" si="1">O62/100</f>
        <v>1</v>
      </c>
      <c r="Q62" s="38">
        <v>8.6</v>
      </c>
      <c r="R62" s="39">
        <v>8.9</v>
      </c>
      <c r="S62" s="40">
        <v>8.6999999999999993</v>
      </c>
      <c r="T62" s="41">
        <v>8.5</v>
      </c>
      <c r="U62" s="43">
        <f>(Q62+R62+S62+T62-MAX(Q62:T62)-MIN(Q62:T62))/2</f>
        <v>8.6500000000000021</v>
      </c>
      <c r="V62" s="44">
        <v>0</v>
      </c>
      <c r="W62" s="48">
        <f>SUM(U62,N62,P62)-L62-V62</f>
        <v>27.650000000000006</v>
      </c>
      <c r="X62" s="263"/>
    </row>
    <row r="63" spans="1:27" ht="20.25" thickBot="1">
      <c r="A63" s="314"/>
      <c r="B63" s="255" t="s">
        <v>316</v>
      </c>
      <c r="C63" s="257" t="s">
        <v>156</v>
      </c>
      <c r="D63" s="317">
        <v>1999</v>
      </c>
      <c r="E63" s="259" t="s">
        <v>94</v>
      </c>
      <c r="F63" s="321"/>
      <c r="G63" s="83" t="s">
        <v>52</v>
      </c>
      <c r="H63" s="49">
        <v>9</v>
      </c>
      <c r="I63" s="50">
        <v>9.1999999999999993</v>
      </c>
      <c r="J63" s="51">
        <v>9.3000000000000007</v>
      </c>
      <c r="K63" s="52">
        <v>9</v>
      </c>
      <c r="L63" s="53">
        <v>0</v>
      </c>
      <c r="M63" s="54">
        <f>(H63+I63+J63+K63-MAX(H63:K63)-MIN(H63:K63))/2</f>
        <v>9.1</v>
      </c>
      <c r="N63" s="85">
        <f>M63*2</f>
        <v>18.2</v>
      </c>
      <c r="O63" s="100">
        <v>120</v>
      </c>
      <c r="P63" s="46">
        <f t="shared" si="1"/>
        <v>1.2</v>
      </c>
      <c r="Q63" s="49">
        <v>8.6</v>
      </c>
      <c r="R63" s="50">
        <v>8.8000000000000007</v>
      </c>
      <c r="S63" s="51">
        <v>8.8000000000000007</v>
      </c>
      <c r="T63" s="52">
        <v>8.6</v>
      </c>
      <c r="U63" s="43">
        <f>(Q63+R63+S63+T63-MAX(Q63:T63)-MIN(Q63:T63))/2</f>
        <v>8.6999999999999993</v>
      </c>
      <c r="V63" s="55">
        <v>0</v>
      </c>
      <c r="W63" s="48">
        <f>SUM(U63,N63,P63)-L63-V63</f>
        <v>28.099999999999998</v>
      </c>
      <c r="X63" s="264"/>
    </row>
    <row r="64" spans="1:27" ht="15.75" thickBot="1">
      <c r="A64" s="315"/>
      <c r="B64" s="265"/>
      <c r="C64" s="266"/>
      <c r="D64" s="324"/>
      <c r="E64" s="280"/>
      <c r="F64" s="322"/>
      <c r="G64" s="268" t="s">
        <v>49</v>
      </c>
      <c r="H64" s="269"/>
      <c r="I64" s="269"/>
      <c r="J64" s="269"/>
      <c r="K64" s="269"/>
      <c r="L64" s="270"/>
      <c r="M64" s="56">
        <f>SUM(M61:M63)-L61-L62-L63</f>
        <v>27.200000000000003</v>
      </c>
      <c r="N64" s="57"/>
      <c r="O64" s="271" t="s">
        <v>53</v>
      </c>
      <c r="P64" s="272"/>
      <c r="Q64" s="272"/>
      <c r="R64" s="272"/>
      <c r="S64" s="272"/>
      <c r="T64" s="272"/>
      <c r="U64" s="272"/>
      <c r="V64" s="273"/>
      <c r="W64" s="80">
        <f>SUM(W61:W63)</f>
        <v>83.58</v>
      </c>
      <c r="X64" s="58">
        <f>M64</f>
        <v>27.200000000000003</v>
      </c>
    </row>
    <row r="65" spans="1:24" ht="15.75" thickBot="1">
      <c r="A65" s="251">
        <v>2</v>
      </c>
      <c r="B65" s="254" t="s">
        <v>283</v>
      </c>
      <c r="C65" s="257" t="s">
        <v>153</v>
      </c>
      <c r="D65" s="258">
        <v>2005</v>
      </c>
      <c r="E65" s="258" t="s">
        <v>94</v>
      </c>
      <c r="F65" s="260" t="s">
        <v>406</v>
      </c>
      <c r="G65" s="3" t="s">
        <v>4</v>
      </c>
      <c r="H65" s="38">
        <v>9.1999999999999993</v>
      </c>
      <c r="I65" s="39">
        <v>9.1</v>
      </c>
      <c r="J65" s="40">
        <v>9.1</v>
      </c>
      <c r="K65" s="41">
        <v>9.4</v>
      </c>
      <c r="L65" s="42">
        <v>0</v>
      </c>
      <c r="M65" s="43">
        <f>(H65+I65+J65+K65-MAX(H65:K65)-MIN(H65:K65))/2</f>
        <v>9.1499999999999986</v>
      </c>
      <c r="N65" s="84">
        <f>M65*2</f>
        <v>18.299999999999997</v>
      </c>
      <c r="O65" s="45">
        <v>91</v>
      </c>
      <c r="P65" s="98">
        <v>0.8</v>
      </c>
      <c r="Q65" s="38">
        <v>8.6999999999999993</v>
      </c>
      <c r="R65" s="39">
        <v>8.9</v>
      </c>
      <c r="S65" s="40">
        <v>8.6999999999999993</v>
      </c>
      <c r="T65" s="41">
        <v>8.6999999999999993</v>
      </c>
      <c r="U65" s="43">
        <f>(Q65+R65+S65+T65-MAX(Q65:T65)-MIN(Q65:T65))/2</f>
        <v>8.7000000000000011</v>
      </c>
      <c r="V65" s="44">
        <v>0</v>
      </c>
      <c r="W65" s="99">
        <f>SUM(U65,N65,P65)-L65-V65</f>
        <v>27.8</v>
      </c>
      <c r="X65" s="262" t="s">
        <v>60</v>
      </c>
    </row>
    <row r="66" spans="1:24" ht="15.75" thickBot="1">
      <c r="A66" s="252"/>
      <c r="B66" s="255"/>
      <c r="C66" s="257"/>
      <c r="D66" s="259"/>
      <c r="E66" s="323"/>
      <c r="F66" s="259"/>
      <c r="G66" s="4" t="s">
        <v>18</v>
      </c>
      <c r="H66" s="38">
        <v>9.1</v>
      </c>
      <c r="I66" s="39">
        <v>9</v>
      </c>
      <c r="J66" s="40">
        <v>9.1999999999999993</v>
      </c>
      <c r="K66" s="41">
        <v>9</v>
      </c>
      <c r="L66" s="42">
        <v>0</v>
      </c>
      <c r="M66" s="43">
        <f>(H66+I66+J66+K66-MAX(H66:K66)-MIN(H66:K66))/2</f>
        <v>9.0499999999999989</v>
      </c>
      <c r="N66" s="84">
        <f>M66*2</f>
        <v>18.099999999999998</v>
      </c>
      <c r="O66" s="45">
        <v>85</v>
      </c>
      <c r="P66" s="46">
        <v>0.7</v>
      </c>
      <c r="Q66" s="38">
        <v>8.4</v>
      </c>
      <c r="R66" s="39">
        <v>8.8000000000000007</v>
      </c>
      <c r="S66" s="40">
        <v>8.4</v>
      </c>
      <c r="T66" s="41">
        <v>8.4</v>
      </c>
      <c r="U66" s="43">
        <f>(Q66+R66+S66+T66-MAX(Q66:T66)-MIN(Q66:T66))/2</f>
        <v>8.3999999999999986</v>
      </c>
      <c r="V66" s="44">
        <v>0</v>
      </c>
      <c r="W66" s="48">
        <f>SUM(U66,N66,P66)-L66-V66</f>
        <v>27.199999999999996</v>
      </c>
      <c r="X66" s="263"/>
    </row>
    <row r="67" spans="1:24" ht="20.25" thickBot="1">
      <c r="A67" s="252"/>
      <c r="B67" s="255" t="s">
        <v>284</v>
      </c>
      <c r="C67" s="257" t="s">
        <v>154</v>
      </c>
      <c r="D67" s="259">
        <v>2000</v>
      </c>
      <c r="E67" s="259" t="s">
        <v>94</v>
      </c>
      <c r="F67" s="259"/>
      <c r="G67" s="83" t="s">
        <v>52</v>
      </c>
      <c r="H67" s="49">
        <v>9.1</v>
      </c>
      <c r="I67" s="50">
        <v>9.1</v>
      </c>
      <c r="J67" s="51">
        <v>9.3000000000000007</v>
      </c>
      <c r="K67" s="52">
        <v>9.3000000000000007</v>
      </c>
      <c r="L67" s="53">
        <v>0</v>
      </c>
      <c r="M67" s="54">
        <f>(H67+I67+J67+K67-MAX(H67:K67)-MIN(H67:K67))/2</f>
        <v>9.1999999999999993</v>
      </c>
      <c r="N67" s="85">
        <f>M67*2</f>
        <v>18.399999999999999</v>
      </c>
      <c r="O67" s="37">
        <v>110</v>
      </c>
      <c r="P67" s="46">
        <v>1</v>
      </c>
      <c r="Q67" s="49">
        <v>8.6999999999999993</v>
      </c>
      <c r="R67" s="50">
        <v>8.8000000000000007</v>
      </c>
      <c r="S67" s="51">
        <v>8.4</v>
      </c>
      <c r="T67" s="52">
        <v>8.6</v>
      </c>
      <c r="U67" s="43">
        <f>(Q67+R67+S67+T67-MAX(Q67:T67)-MIN(Q67:T67))/2</f>
        <v>8.6499999999999986</v>
      </c>
      <c r="V67" s="55">
        <v>0</v>
      </c>
      <c r="W67" s="48">
        <f>SUM(U67,N67,P67)-L67-V67</f>
        <v>28.049999999999997</v>
      </c>
      <c r="X67" s="264"/>
    </row>
    <row r="68" spans="1:24" ht="15.75" thickBot="1">
      <c r="A68" s="253"/>
      <c r="B68" s="265"/>
      <c r="C68" s="266"/>
      <c r="D68" s="261"/>
      <c r="E68" s="267"/>
      <c r="F68" s="261"/>
      <c r="G68" s="268" t="s">
        <v>49</v>
      </c>
      <c r="H68" s="269"/>
      <c r="I68" s="269"/>
      <c r="J68" s="269"/>
      <c r="K68" s="269"/>
      <c r="L68" s="270"/>
      <c r="M68" s="56">
        <f>SUM(M65:M67)-L65-L66-L67</f>
        <v>27.399999999999995</v>
      </c>
      <c r="N68" s="57"/>
      <c r="O68" s="271" t="s">
        <v>53</v>
      </c>
      <c r="P68" s="272"/>
      <c r="Q68" s="272"/>
      <c r="R68" s="272"/>
      <c r="S68" s="272"/>
      <c r="T68" s="272"/>
      <c r="U68" s="272"/>
      <c r="V68" s="273"/>
      <c r="W68" s="80">
        <f>SUM(W65:W67)</f>
        <v>83.05</v>
      </c>
      <c r="X68" s="58">
        <f>M68</f>
        <v>27.399999999999995</v>
      </c>
    </row>
    <row r="69" spans="1:24" ht="15.75" thickBot="1">
      <c r="A69" s="251">
        <v>3</v>
      </c>
      <c r="B69" s="346" t="s">
        <v>311</v>
      </c>
      <c r="C69" s="256" t="s">
        <v>160</v>
      </c>
      <c r="D69" s="258">
        <v>2005</v>
      </c>
      <c r="E69" s="258" t="s">
        <v>94</v>
      </c>
      <c r="F69" s="260" t="s">
        <v>313</v>
      </c>
      <c r="G69" s="3" t="s">
        <v>4</v>
      </c>
      <c r="H69" s="38">
        <v>9</v>
      </c>
      <c r="I69" s="39">
        <v>9</v>
      </c>
      <c r="J69" s="40">
        <v>9</v>
      </c>
      <c r="K69" s="41">
        <v>9</v>
      </c>
      <c r="L69" s="42">
        <v>0</v>
      </c>
      <c r="M69" s="43">
        <f>(H69+I69+J69+K69-MAX(H69:K69)-MIN(H69:K69))/2</f>
        <v>9</v>
      </c>
      <c r="N69" s="44">
        <f>M69*2</f>
        <v>18</v>
      </c>
      <c r="O69" s="100">
        <v>99</v>
      </c>
      <c r="P69" s="98">
        <v>0.8</v>
      </c>
      <c r="Q69" s="38">
        <v>9</v>
      </c>
      <c r="R69" s="39">
        <v>8.6</v>
      </c>
      <c r="S69" s="40">
        <v>8.6999999999999993</v>
      </c>
      <c r="T69" s="47">
        <v>8.6</v>
      </c>
      <c r="U69" s="43">
        <f>(Q69+R69+S69+T69-MAX(Q69:T69)-MIN(Q69:T69))/2</f>
        <v>8.6499999999999986</v>
      </c>
      <c r="V69" s="44">
        <v>0</v>
      </c>
      <c r="W69" s="99">
        <f>SUM(U69,N69,P69)-L69-V69</f>
        <v>27.45</v>
      </c>
      <c r="X69" s="262" t="s">
        <v>60</v>
      </c>
    </row>
    <row r="70" spans="1:24" ht="15.75" thickBot="1">
      <c r="A70" s="252"/>
      <c r="B70" s="347"/>
      <c r="C70" s="257"/>
      <c r="D70" s="259"/>
      <c r="E70" s="259"/>
      <c r="F70" s="259"/>
      <c r="G70" s="4" t="s">
        <v>18</v>
      </c>
      <c r="H70" s="38">
        <v>9</v>
      </c>
      <c r="I70" s="39">
        <v>9</v>
      </c>
      <c r="J70" s="40">
        <v>9.1999999999999993</v>
      </c>
      <c r="K70" s="41">
        <v>9</v>
      </c>
      <c r="L70" s="42">
        <v>0</v>
      </c>
      <c r="M70" s="43">
        <f>(H70+I70+J70+K70-MAX(H70:K70)-MIN(H70:K70))/2</f>
        <v>9.0000000000000018</v>
      </c>
      <c r="N70" s="44">
        <f>M70*2</f>
        <v>18.000000000000004</v>
      </c>
      <c r="O70" s="100">
        <v>89</v>
      </c>
      <c r="P70" s="46">
        <v>0.7</v>
      </c>
      <c r="Q70" s="38">
        <v>8.6999999999999993</v>
      </c>
      <c r="R70" s="39">
        <v>8.6</v>
      </c>
      <c r="S70" s="40">
        <v>8.9</v>
      </c>
      <c r="T70" s="47">
        <v>8.8000000000000007</v>
      </c>
      <c r="U70" s="43">
        <f>(Q70+R70+S70+T70-MAX(Q70:T70)-MIN(Q70:T70))/2</f>
        <v>8.75</v>
      </c>
      <c r="V70" s="44">
        <v>0</v>
      </c>
      <c r="W70" s="48">
        <f>SUM(U70,N70,P70)-L70-V70</f>
        <v>27.450000000000003</v>
      </c>
      <c r="X70" s="263"/>
    </row>
    <row r="71" spans="1:24" ht="20.25" thickBot="1">
      <c r="A71" s="252"/>
      <c r="B71" s="348" t="s">
        <v>312</v>
      </c>
      <c r="C71" s="257" t="s">
        <v>161</v>
      </c>
      <c r="D71" s="259">
        <v>2001</v>
      </c>
      <c r="E71" s="259" t="s">
        <v>94</v>
      </c>
      <c r="F71" s="259"/>
      <c r="G71" s="83" t="s">
        <v>52</v>
      </c>
      <c r="H71" s="38">
        <v>9.1</v>
      </c>
      <c r="I71" s="39">
        <v>9</v>
      </c>
      <c r="J71" s="40">
        <v>9</v>
      </c>
      <c r="K71" s="41">
        <v>9.1999999999999993</v>
      </c>
      <c r="L71" s="42">
        <v>0</v>
      </c>
      <c r="M71" s="43">
        <f>(H71+I71+J71+K71-MAX(H71:K71)-MIN(H71:K71))/2</f>
        <v>9.0499999999999989</v>
      </c>
      <c r="N71" s="44">
        <f>M71*2</f>
        <v>18.099999999999998</v>
      </c>
      <c r="O71" s="100">
        <v>117</v>
      </c>
      <c r="P71" s="46">
        <v>1</v>
      </c>
      <c r="Q71" s="38">
        <v>8.9</v>
      </c>
      <c r="R71" s="39">
        <v>8.9</v>
      </c>
      <c r="S71" s="40">
        <v>9.1</v>
      </c>
      <c r="T71" s="47">
        <v>9</v>
      </c>
      <c r="U71" s="43">
        <f>(Q71+R71+S71+T71-MAX(Q71:T71)-MIN(Q71:T71))/2</f>
        <v>8.9499999999999993</v>
      </c>
      <c r="V71" s="55">
        <v>0</v>
      </c>
      <c r="W71" s="48">
        <f>SUM(U71,N71,P71)-L71-V71</f>
        <v>28.049999999999997</v>
      </c>
      <c r="X71" s="264"/>
    </row>
    <row r="72" spans="1:24" ht="15.75" thickBot="1">
      <c r="A72" s="253"/>
      <c r="B72" s="348"/>
      <c r="C72" s="266"/>
      <c r="D72" s="261"/>
      <c r="E72" s="267"/>
      <c r="F72" s="261"/>
      <c r="G72" s="268" t="s">
        <v>49</v>
      </c>
      <c r="H72" s="269"/>
      <c r="I72" s="269"/>
      <c r="J72" s="269"/>
      <c r="K72" s="269"/>
      <c r="L72" s="270"/>
      <c r="M72" s="56">
        <f>SUM(M69:M71)-L69-L70-L71</f>
        <v>27.049999999999997</v>
      </c>
      <c r="N72" s="57"/>
      <c r="O72" s="271" t="s">
        <v>53</v>
      </c>
      <c r="P72" s="272"/>
      <c r="Q72" s="272"/>
      <c r="R72" s="272"/>
      <c r="S72" s="272"/>
      <c r="T72" s="272"/>
      <c r="U72" s="272"/>
      <c r="V72" s="273"/>
      <c r="W72" s="80">
        <f>SUM(W69:W71)</f>
        <v>82.95</v>
      </c>
      <c r="X72" s="58">
        <f>M72</f>
        <v>27.049999999999997</v>
      </c>
    </row>
    <row r="73" spans="1:24" ht="15.75" thickBot="1">
      <c r="A73" s="305">
        <v>4</v>
      </c>
      <c r="B73" s="260" t="s">
        <v>283</v>
      </c>
      <c r="C73" s="258" t="s">
        <v>149</v>
      </c>
      <c r="D73" s="258">
        <v>1999</v>
      </c>
      <c r="E73" s="335" t="s">
        <v>94</v>
      </c>
      <c r="F73" s="260" t="s">
        <v>290</v>
      </c>
      <c r="G73" s="3" t="s">
        <v>4</v>
      </c>
      <c r="H73" s="38">
        <v>9</v>
      </c>
      <c r="I73" s="39">
        <v>9.1</v>
      </c>
      <c r="J73" s="40">
        <v>9</v>
      </c>
      <c r="K73" s="41">
        <v>9.1</v>
      </c>
      <c r="L73" s="42">
        <v>0</v>
      </c>
      <c r="M73" s="43">
        <f>(H73+I73+J73+K73-MAX(H73:K73)-MIN(H73:K73))/2</f>
        <v>9.0500000000000007</v>
      </c>
      <c r="N73" s="44">
        <f>M73*2</f>
        <v>18.100000000000001</v>
      </c>
      <c r="O73" s="100">
        <v>91</v>
      </c>
      <c r="P73" s="98">
        <v>0.8</v>
      </c>
      <c r="Q73" s="38">
        <v>8.1999999999999993</v>
      </c>
      <c r="R73" s="39">
        <v>8.3000000000000007</v>
      </c>
      <c r="S73" s="40">
        <v>8.1999999999999993</v>
      </c>
      <c r="T73" s="47">
        <v>8.1999999999999993</v>
      </c>
      <c r="U73" s="43">
        <f>(Q73+R73+S73+T73-MAX(Q73:T73)-MIN(Q73:T73))/2</f>
        <v>8.1999999999999993</v>
      </c>
      <c r="V73" s="44">
        <v>0</v>
      </c>
      <c r="W73" s="99">
        <f>SUM(U73,N73,P73)-L73-V73</f>
        <v>27.1</v>
      </c>
      <c r="X73" s="262" t="s">
        <v>60</v>
      </c>
    </row>
    <row r="74" spans="1:24" ht="15.75" thickBot="1">
      <c r="A74" s="306"/>
      <c r="B74" s="297"/>
      <c r="C74" s="259"/>
      <c r="D74" s="334"/>
      <c r="E74" s="336"/>
      <c r="F74" s="259"/>
      <c r="G74" s="4" t="s">
        <v>18</v>
      </c>
      <c r="H74" s="38">
        <v>9.1</v>
      </c>
      <c r="I74" s="39">
        <v>9.1999999999999993</v>
      </c>
      <c r="J74" s="40">
        <v>9.1</v>
      </c>
      <c r="K74" s="41">
        <v>9</v>
      </c>
      <c r="L74" s="42">
        <v>0</v>
      </c>
      <c r="M74" s="43">
        <f>(H74+I74+J74+K74-MAX(H74:K74)-MIN(H74:K74))/2</f>
        <v>9.1</v>
      </c>
      <c r="N74" s="44">
        <f>M74*2</f>
        <v>18.2</v>
      </c>
      <c r="O74" s="100">
        <v>80</v>
      </c>
      <c r="P74" s="46">
        <v>0.7</v>
      </c>
      <c r="Q74" s="38">
        <v>8.4</v>
      </c>
      <c r="R74" s="39">
        <v>8.3000000000000007</v>
      </c>
      <c r="S74" s="40">
        <v>8.5</v>
      </c>
      <c r="T74" s="47">
        <v>8.5</v>
      </c>
      <c r="U74" s="43">
        <f>(Q74+R74+S74+T74-MAX(Q74:T74)-MIN(Q74:T74))/2</f>
        <v>8.4500000000000011</v>
      </c>
      <c r="V74" s="44">
        <v>0</v>
      </c>
      <c r="W74" s="48">
        <f>SUM(U74,N74,P74)-L74-V74</f>
        <v>27.349999999999998</v>
      </c>
      <c r="X74" s="263"/>
    </row>
    <row r="75" spans="1:24" ht="20.25" thickBot="1">
      <c r="A75" s="306"/>
      <c r="B75" s="297" t="s">
        <v>284</v>
      </c>
      <c r="C75" s="259" t="s">
        <v>150</v>
      </c>
      <c r="D75" s="259">
        <v>2004</v>
      </c>
      <c r="E75" s="259" t="s">
        <v>94</v>
      </c>
      <c r="F75" s="259"/>
      <c r="G75" s="83" t="s">
        <v>52</v>
      </c>
      <c r="H75" s="38">
        <v>9.1999999999999993</v>
      </c>
      <c r="I75" s="39">
        <v>9</v>
      </c>
      <c r="J75" s="40">
        <v>9.1</v>
      </c>
      <c r="K75" s="41">
        <v>9.1999999999999993</v>
      </c>
      <c r="L75" s="42">
        <v>0</v>
      </c>
      <c r="M75" s="43">
        <f>(H75+I75+J75+K75-MAX(H75:K75)-MIN(H75:K75))/2</f>
        <v>9.15</v>
      </c>
      <c r="N75" s="44">
        <f>M75*2</f>
        <v>18.3</v>
      </c>
      <c r="O75" s="100">
        <v>112</v>
      </c>
      <c r="P75" s="46">
        <v>1</v>
      </c>
      <c r="Q75" s="38">
        <v>8.3000000000000007</v>
      </c>
      <c r="R75" s="39">
        <v>8.3000000000000007</v>
      </c>
      <c r="S75" s="40">
        <v>8.4</v>
      </c>
      <c r="T75" s="47">
        <v>8.3000000000000007</v>
      </c>
      <c r="U75" s="43">
        <f>(Q75+R75+S75+T75-MAX(Q75:T75)-MIN(Q75:T75))/2</f>
        <v>8.2999999999999989</v>
      </c>
      <c r="V75" s="55">
        <v>0</v>
      </c>
      <c r="W75" s="48">
        <f>SUM(U75,N75,P75)-L75-V75</f>
        <v>27.6</v>
      </c>
      <c r="X75" s="264"/>
    </row>
    <row r="76" spans="1:24" ht="15.75" thickBot="1">
      <c r="A76" s="307"/>
      <c r="B76" s="303"/>
      <c r="C76" s="261"/>
      <c r="D76" s="261"/>
      <c r="E76" s="261"/>
      <c r="F76" s="261"/>
      <c r="G76" s="268" t="s">
        <v>49</v>
      </c>
      <c r="H76" s="269"/>
      <c r="I76" s="269"/>
      <c r="J76" s="269"/>
      <c r="K76" s="269"/>
      <c r="L76" s="270"/>
      <c r="M76" s="56">
        <f>SUM(M73:M75)-L73-L74-L75</f>
        <v>27.299999999999997</v>
      </c>
      <c r="N76" s="57"/>
      <c r="O76" s="271" t="s">
        <v>53</v>
      </c>
      <c r="P76" s="272"/>
      <c r="Q76" s="272"/>
      <c r="R76" s="272"/>
      <c r="S76" s="272"/>
      <c r="T76" s="272"/>
      <c r="U76" s="272"/>
      <c r="V76" s="273"/>
      <c r="W76" s="80">
        <f>SUM(W73:W75)</f>
        <v>82.050000000000011</v>
      </c>
      <c r="X76" s="58">
        <f>M76</f>
        <v>27.299999999999997</v>
      </c>
    </row>
    <row r="77" spans="1:24" ht="15.75" thickBot="1">
      <c r="A77" s="305">
        <v>5</v>
      </c>
      <c r="B77" s="260" t="s">
        <v>238</v>
      </c>
      <c r="C77" s="304" t="s">
        <v>152</v>
      </c>
      <c r="D77" s="258">
        <v>2002</v>
      </c>
      <c r="E77" s="258" t="s">
        <v>94</v>
      </c>
      <c r="F77" s="260" t="s">
        <v>300</v>
      </c>
      <c r="G77" s="3" t="s">
        <v>4</v>
      </c>
      <c r="H77" s="38">
        <v>9</v>
      </c>
      <c r="I77" s="39">
        <v>9</v>
      </c>
      <c r="J77" s="40">
        <v>9</v>
      </c>
      <c r="K77" s="41">
        <v>9</v>
      </c>
      <c r="L77" s="42">
        <v>0</v>
      </c>
      <c r="M77" s="43">
        <f>(H77+I77+J77+K77-MAX(H77:K77)-MIN(H77:K77))/2</f>
        <v>9</v>
      </c>
      <c r="N77" s="44">
        <f>M77*2</f>
        <v>18</v>
      </c>
      <c r="O77" s="100">
        <v>91</v>
      </c>
      <c r="P77" s="46">
        <v>0.8</v>
      </c>
      <c r="Q77" s="38">
        <v>8.5</v>
      </c>
      <c r="R77" s="39">
        <v>8.6999999999999993</v>
      </c>
      <c r="S77" s="40">
        <v>8.6</v>
      </c>
      <c r="T77" s="47">
        <v>8.5</v>
      </c>
      <c r="U77" s="43">
        <f>(Q77+R77+S77+T77-MAX(Q77:T77)-MIN(Q77:T77))/2</f>
        <v>8.5499999999999989</v>
      </c>
      <c r="V77" s="44">
        <v>0</v>
      </c>
      <c r="W77" s="48">
        <f>SUM(U77,N77,P77)-L77-V77</f>
        <v>27.349999999999998</v>
      </c>
      <c r="X77" s="262" t="s">
        <v>127</v>
      </c>
    </row>
    <row r="78" spans="1:24" ht="15.75" thickBot="1">
      <c r="A78" s="306"/>
      <c r="B78" s="297"/>
      <c r="C78" s="299"/>
      <c r="D78" s="259"/>
      <c r="E78" s="323"/>
      <c r="F78" s="259"/>
      <c r="G78" s="4" t="s">
        <v>18</v>
      </c>
      <c r="H78" s="38">
        <v>9</v>
      </c>
      <c r="I78" s="39">
        <v>9</v>
      </c>
      <c r="J78" s="40">
        <v>9.1</v>
      </c>
      <c r="K78" s="41">
        <v>9.1</v>
      </c>
      <c r="L78" s="42">
        <v>0</v>
      </c>
      <c r="M78" s="43">
        <f>(H78+I78+J78+K78-MAX(H78:K78)-MIN(H78:K78))/2</f>
        <v>9.0500000000000007</v>
      </c>
      <c r="N78" s="44">
        <f>M78*2</f>
        <v>18.100000000000001</v>
      </c>
      <c r="O78" s="100">
        <v>80</v>
      </c>
      <c r="P78" s="46">
        <v>0.7</v>
      </c>
      <c r="Q78" s="38">
        <v>8</v>
      </c>
      <c r="R78" s="39">
        <v>8.1999999999999993</v>
      </c>
      <c r="S78" s="40">
        <v>8</v>
      </c>
      <c r="T78" s="47">
        <v>8.1999999999999993</v>
      </c>
      <c r="U78" s="43">
        <f>(Q78+R78+S78+T78-MAX(Q78:T78)-MIN(Q78:T78))/2</f>
        <v>8.1</v>
      </c>
      <c r="V78" s="44">
        <v>0</v>
      </c>
      <c r="W78" s="48">
        <f>SUM(U78,N78,P78)-L78-V78</f>
        <v>26.900000000000002</v>
      </c>
      <c r="X78" s="263"/>
    </row>
    <row r="79" spans="1:24" ht="20.25" thickBot="1">
      <c r="A79" s="306"/>
      <c r="B79" s="297" t="s">
        <v>299</v>
      </c>
      <c r="C79" s="299" t="s">
        <v>405</v>
      </c>
      <c r="D79" s="259">
        <v>2005</v>
      </c>
      <c r="E79" s="259" t="s">
        <v>94</v>
      </c>
      <c r="F79" s="259"/>
      <c r="G79" s="83" t="s">
        <v>52</v>
      </c>
      <c r="H79" s="38">
        <v>7.8</v>
      </c>
      <c r="I79" s="39">
        <v>7.7</v>
      </c>
      <c r="J79" s="40">
        <v>7.8</v>
      </c>
      <c r="K79" s="41">
        <v>7.7</v>
      </c>
      <c r="L79" s="42">
        <v>0.3</v>
      </c>
      <c r="M79" s="43">
        <f>(H79+I79+J79+K79-MAX(H79:K79)-MIN(H79:K79))/2</f>
        <v>7.75</v>
      </c>
      <c r="N79" s="44">
        <f>M79*2</f>
        <v>15.5</v>
      </c>
      <c r="O79" s="100">
        <v>101</v>
      </c>
      <c r="P79" s="46">
        <v>1</v>
      </c>
      <c r="Q79" s="38">
        <v>8.1</v>
      </c>
      <c r="R79" s="39">
        <v>8.1</v>
      </c>
      <c r="S79" s="40">
        <v>8.1</v>
      </c>
      <c r="T79" s="47">
        <v>8</v>
      </c>
      <c r="U79" s="43">
        <f>(Q79+R79+S79+T79-MAX(Q79:T79)-MIN(Q79:T79))/2</f>
        <v>8.0999999999999979</v>
      </c>
      <c r="V79" s="55">
        <v>0.1</v>
      </c>
      <c r="W79" s="48">
        <f>SUM(U79,N79,P79)-L79-V79</f>
        <v>24.199999999999996</v>
      </c>
      <c r="X79" s="264"/>
    </row>
    <row r="80" spans="1:24" ht="15.75" thickBot="1">
      <c r="A80" s="307"/>
      <c r="B80" s="303"/>
      <c r="C80" s="300"/>
      <c r="D80" s="261"/>
      <c r="E80" s="267"/>
      <c r="F80" s="261"/>
      <c r="G80" s="268" t="s">
        <v>49</v>
      </c>
      <c r="H80" s="269"/>
      <c r="I80" s="269"/>
      <c r="J80" s="269"/>
      <c r="K80" s="269"/>
      <c r="L80" s="270"/>
      <c r="M80" s="56">
        <f>SUM(M77:M79)-L77-L78-L79</f>
        <v>25.5</v>
      </c>
      <c r="N80" s="57"/>
      <c r="O80" s="271" t="s">
        <v>53</v>
      </c>
      <c r="P80" s="272"/>
      <c r="Q80" s="272"/>
      <c r="R80" s="272"/>
      <c r="S80" s="272"/>
      <c r="T80" s="272"/>
      <c r="U80" s="272"/>
      <c r="V80" s="273"/>
      <c r="W80" s="80">
        <f>SUM(W77:W79)</f>
        <v>78.449999999999989</v>
      </c>
      <c r="X80" s="58">
        <f>M80</f>
        <v>25.5</v>
      </c>
    </row>
    <row r="81" spans="1:24" ht="15.75" thickBot="1">
      <c r="A81" s="305">
        <v>6</v>
      </c>
      <c r="B81" s="260" t="s">
        <v>297</v>
      </c>
      <c r="C81" s="304" t="s">
        <v>158</v>
      </c>
      <c r="D81" s="258">
        <v>2003</v>
      </c>
      <c r="E81" s="258" t="s">
        <v>94</v>
      </c>
      <c r="F81" s="260" t="s">
        <v>296</v>
      </c>
      <c r="G81" s="3" t="s">
        <v>4</v>
      </c>
      <c r="H81" s="38">
        <v>8</v>
      </c>
      <c r="I81" s="39">
        <v>8.1</v>
      </c>
      <c r="J81" s="40">
        <v>8.1</v>
      </c>
      <c r="K81" s="41">
        <v>8</v>
      </c>
      <c r="L81" s="42">
        <v>0</v>
      </c>
      <c r="M81" s="43">
        <f>(H81+I81+J81+K81-MAX(H81:K81)-MIN(H81:K81))/2</f>
        <v>8.0500000000000007</v>
      </c>
      <c r="N81" s="44">
        <f>M81*2</f>
        <v>16.100000000000001</v>
      </c>
      <c r="O81" s="100">
        <v>85</v>
      </c>
      <c r="P81" s="98">
        <v>0.8</v>
      </c>
      <c r="Q81" s="38">
        <v>8.3000000000000007</v>
      </c>
      <c r="R81" s="39">
        <v>8.1</v>
      </c>
      <c r="S81" s="40">
        <v>8</v>
      </c>
      <c r="T81" s="47">
        <v>8.1</v>
      </c>
      <c r="U81" s="43">
        <f>(Q81+R81+S81+T81-MAX(Q81:T81)-MIN(Q81:T81))/2</f>
        <v>8.1</v>
      </c>
      <c r="V81" s="44">
        <v>0</v>
      </c>
      <c r="W81" s="99">
        <f>SUM(U81,N81,P81)-L81-V81</f>
        <v>25.000000000000004</v>
      </c>
      <c r="X81" s="262" t="s">
        <v>127</v>
      </c>
    </row>
    <row r="82" spans="1:24" ht="15.75" thickBot="1">
      <c r="A82" s="306"/>
      <c r="B82" s="308"/>
      <c r="C82" s="299"/>
      <c r="D82" s="259"/>
      <c r="E82" s="323"/>
      <c r="F82" s="259"/>
      <c r="G82" s="4" t="s">
        <v>18</v>
      </c>
      <c r="H82" s="38">
        <v>8</v>
      </c>
      <c r="I82" s="39">
        <v>8.1</v>
      </c>
      <c r="J82" s="40">
        <v>8.1</v>
      </c>
      <c r="K82" s="41">
        <v>8</v>
      </c>
      <c r="L82" s="42">
        <v>0</v>
      </c>
      <c r="M82" s="43">
        <f>(H82+I82+J82+K82-MAX(H82:K82)-MIN(H82:K82))/2</f>
        <v>8.0500000000000007</v>
      </c>
      <c r="N82" s="44">
        <f>M82*2</f>
        <v>16.100000000000001</v>
      </c>
      <c r="O82" s="100">
        <v>72</v>
      </c>
      <c r="P82" s="46">
        <v>0.7</v>
      </c>
      <c r="Q82" s="38">
        <v>8.3000000000000007</v>
      </c>
      <c r="R82" s="39">
        <v>8.1</v>
      </c>
      <c r="S82" s="40">
        <v>8.4</v>
      </c>
      <c r="T82" s="47">
        <v>8.1</v>
      </c>
      <c r="U82" s="43">
        <f>(Q82+R82+S82+T82-MAX(Q82:T82)-MIN(Q82:T82))/2</f>
        <v>8.1999999999999993</v>
      </c>
      <c r="V82" s="44">
        <v>0</v>
      </c>
      <c r="W82" s="48">
        <f>SUM(U82,N82,P82)-L82-V82</f>
        <v>25</v>
      </c>
      <c r="X82" s="263"/>
    </row>
    <row r="83" spans="1:24" ht="20.25" thickBot="1">
      <c r="A83" s="306"/>
      <c r="B83" s="297" t="s">
        <v>298</v>
      </c>
      <c r="C83" s="299" t="s">
        <v>159</v>
      </c>
      <c r="D83" s="259">
        <v>2001</v>
      </c>
      <c r="E83" s="259" t="s">
        <v>94</v>
      </c>
      <c r="F83" s="259"/>
      <c r="G83" s="83" t="s">
        <v>52</v>
      </c>
      <c r="H83" s="38">
        <v>9</v>
      </c>
      <c r="I83" s="39">
        <v>9</v>
      </c>
      <c r="J83" s="40">
        <v>8.9</v>
      </c>
      <c r="K83" s="41">
        <v>8.8000000000000007</v>
      </c>
      <c r="L83" s="42">
        <v>0</v>
      </c>
      <c r="M83" s="43">
        <f>(H83+I83+J83+K83-MAX(H83:K83)-MIN(H83:K83))/2</f>
        <v>8.9500000000000011</v>
      </c>
      <c r="N83" s="44">
        <f>M83*2</f>
        <v>17.900000000000002</v>
      </c>
      <c r="O83" s="100">
        <v>101</v>
      </c>
      <c r="P83" s="46">
        <v>1</v>
      </c>
      <c r="Q83" s="38">
        <v>8.3000000000000007</v>
      </c>
      <c r="R83" s="39">
        <v>8.1</v>
      </c>
      <c r="S83" s="40">
        <v>8.1</v>
      </c>
      <c r="T83" s="47">
        <v>8.1</v>
      </c>
      <c r="U83" s="43">
        <f>(Q83+R83+S83+T83-MAX(Q83:T83)-MIN(Q83:T83))/2</f>
        <v>8.1000000000000014</v>
      </c>
      <c r="V83" s="55">
        <v>0</v>
      </c>
      <c r="W83" s="48">
        <f>SUM(U83,N83,P83)-L83-V83</f>
        <v>27.000000000000004</v>
      </c>
      <c r="X83" s="264"/>
    </row>
    <row r="84" spans="1:24" ht="15.75" thickBot="1">
      <c r="A84" s="307"/>
      <c r="B84" s="298"/>
      <c r="C84" s="300"/>
      <c r="D84" s="261"/>
      <c r="E84" s="267"/>
      <c r="F84" s="261"/>
      <c r="G84" s="268" t="s">
        <v>49</v>
      </c>
      <c r="H84" s="269"/>
      <c r="I84" s="269"/>
      <c r="J84" s="269"/>
      <c r="K84" s="269"/>
      <c r="L84" s="270"/>
      <c r="M84" s="56">
        <f>SUM(M81:M83)-L81-L82-L83</f>
        <v>25.050000000000004</v>
      </c>
      <c r="N84" s="57"/>
      <c r="O84" s="271" t="s">
        <v>53</v>
      </c>
      <c r="P84" s="272"/>
      <c r="Q84" s="272"/>
      <c r="R84" s="272"/>
      <c r="S84" s="272"/>
      <c r="T84" s="272"/>
      <c r="U84" s="272"/>
      <c r="V84" s="273"/>
      <c r="W84" s="80">
        <f>SUM(W81:W83)</f>
        <v>77</v>
      </c>
      <c r="X84" s="58">
        <f>M84</f>
        <v>25.050000000000004</v>
      </c>
    </row>
    <row r="85" spans="1:24">
      <c r="A85" s="70"/>
      <c r="B85" s="77"/>
      <c r="C85" s="116"/>
      <c r="D85" s="117"/>
      <c r="E85" s="72"/>
      <c r="F85" s="32"/>
      <c r="G85" s="73"/>
      <c r="H85" s="73"/>
      <c r="I85" s="73"/>
      <c r="J85" s="73"/>
      <c r="K85" s="73"/>
      <c r="L85" s="73"/>
      <c r="M85" s="59"/>
      <c r="N85" s="60"/>
      <c r="O85" s="74"/>
      <c r="P85" s="74"/>
      <c r="Q85" s="74"/>
      <c r="R85" s="74"/>
      <c r="S85" s="74"/>
      <c r="T85" s="74"/>
      <c r="U85" s="74"/>
      <c r="V85" s="74"/>
      <c r="W85" s="61"/>
      <c r="X85" s="62"/>
    </row>
    <row r="86" spans="1:24">
      <c r="A86" s="70"/>
      <c r="B86" s="91"/>
      <c r="C86" s="345" t="s">
        <v>57</v>
      </c>
      <c r="D86" s="345"/>
      <c r="E86" s="345"/>
      <c r="F86" s="34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63"/>
      <c r="S86" s="5"/>
      <c r="T86" s="20" t="s">
        <v>144</v>
      </c>
      <c r="U86" s="20"/>
      <c r="V86" s="92"/>
      <c r="W86" s="61"/>
      <c r="X86" s="62"/>
    </row>
    <row r="87" spans="1:24">
      <c r="A87" s="70"/>
      <c r="B87" s="91"/>
      <c r="C87" s="160" t="s">
        <v>148</v>
      </c>
      <c r="D87" s="5"/>
      <c r="E87" s="5"/>
      <c r="F87" s="63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63"/>
      <c r="S87" s="5"/>
      <c r="T87" s="20" t="s">
        <v>61</v>
      </c>
      <c r="U87" s="20"/>
      <c r="V87" s="92"/>
      <c r="W87" s="61"/>
      <c r="X87" s="62"/>
    </row>
    <row r="88" spans="1:24" ht="15.75">
      <c r="A88" s="70"/>
      <c r="B88" s="91"/>
      <c r="C88" s="160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63"/>
      <c r="S88" s="5"/>
      <c r="T88" s="93"/>
      <c r="U88" s="93"/>
      <c r="V88" s="92"/>
      <c r="W88" s="61"/>
      <c r="X88" s="62"/>
    </row>
    <row r="89" spans="1:24">
      <c r="A89" s="70"/>
      <c r="B89" s="91"/>
      <c r="C89" s="301" t="s">
        <v>13</v>
      </c>
      <c r="D89" s="301"/>
      <c r="E89" s="301"/>
      <c r="F89" s="301"/>
      <c r="G89" s="301"/>
      <c r="H89" s="301"/>
      <c r="I89" s="5"/>
      <c r="J89" s="5"/>
      <c r="K89" s="5"/>
      <c r="L89" s="63"/>
      <c r="M89" s="5"/>
      <c r="N89" s="5"/>
      <c r="O89" s="5"/>
      <c r="P89" s="5"/>
      <c r="Q89" s="5"/>
      <c r="R89" s="5"/>
      <c r="S89" s="5"/>
      <c r="T89" s="20" t="s">
        <v>143</v>
      </c>
      <c r="U89" s="20"/>
      <c r="V89" s="92"/>
      <c r="W89" s="61"/>
      <c r="X89" s="62"/>
    </row>
    <row r="90" spans="1:24">
      <c r="A90" s="70"/>
      <c r="B90" s="91"/>
      <c r="C90" s="160" t="s">
        <v>147</v>
      </c>
      <c r="D90" s="160"/>
      <c r="E90" s="160"/>
      <c r="F90" s="5"/>
      <c r="G90" s="5"/>
      <c r="H90" s="5"/>
      <c r="I90" s="64"/>
      <c r="J90" s="5"/>
      <c r="K90" s="5"/>
      <c r="L90" s="63"/>
      <c r="M90" s="5"/>
      <c r="N90" s="5"/>
      <c r="O90" s="5"/>
      <c r="P90" s="5"/>
      <c r="Q90" s="5"/>
      <c r="R90" s="5"/>
      <c r="S90" s="5"/>
      <c r="T90" s="20" t="s">
        <v>102</v>
      </c>
      <c r="U90" s="20"/>
      <c r="V90" s="92"/>
      <c r="W90" s="61"/>
      <c r="X90" s="62"/>
    </row>
    <row r="91" spans="1:24">
      <c r="A91" s="70"/>
      <c r="B91" s="91"/>
      <c r="C91" s="63"/>
      <c r="D91" s="63"/>
      <c r="E91" s="63"/>
      <c r="F91" s="63"/>
      <c r="G91" s="63"/>
      <c r="H91" s="63"/>
      <c r="I91" s="63"/>
      <c r="J91" s="63"/>
      <c r="K91" s="63"/>
      <c r="L91" s="65"/>
      <c r="M91" s="65"/>
      <c r="N91" s="65"/>
      <c r="O91" s="65"/>
      <c r="P91" s="65"/>
      <c r="Q91" s="65"/>
      <c r="R91" s="65"/>
      <c r="S91" s="65"/>
      <c r="T91" s="20"/>
      <c r="U91" s="20"/>
      <c r="V91" s="92"/>
      <c r="W91" s="61"/>
      <c r="X91" s="62"/>
    </row>
    <row r="92" spans="1:24">
      <c r="A92" s="70"/>
      <c r="B92" s="91"/>
      <c r="C92" s="301" t="s">
        <v>14</v>
      </c>
      <c r="D92" s="301"/>
      <c r="E92" s="301"/>
      <c r="F92" s="301"/>
      <c r="G92" s="301"/>
      <c r="H92" s="301"/>
      <c r="I92" s="66"/>
      <c r="J92" s="67"/>
      <c r="K92" s="67"/>
      <c r="L92" s="67"/>
      <c r="M92" s="67"/>
      <c r="N92" s="67"/>
      <c r="O92" s="67"/>
      <c r="P92" s="67"/>
      <c r="Q92" s="63"/>
      <c r="R92" s="5"/>
      <c r="S92" s="5"/>
      <c r="T92" s="20" t="s">
        <v>145</v>
      </c>
      <c r="U92" s="20"/>
      <c r="V92" s="92"/>
      <c r="W92" s="61"/>
      <c r="X92" s="62"/>
    </row>
    <row r="93" spans="1:24">
      <c r="A93" s="70"/>
      <c r="B93" s="91"/>
      <c r="C93" s="160" t="s">
        <v>147</v>
      </c>
      <c r="D93" s="160"/>
      <c r="E93" s="160"/>
      <c r="F93" s="5"/>
      <c r="G93" s="5"/>
      <c r="H93" s="5"/>
      <c r="I93" s="66"/>
      <c r="J93" s="67"/>
      <c r="K93" s="67"/>
      <c r="L93" s="67"/>
      <c r="M93" s="67"/>
      <c r="N93" s="67"/>
      <c r="O93" s="67"/>
      <c r="P93" s="67"/>
      <c r="Q93" s="63"/>
      <c r="R93" s="5"/>
      <c r="S93" s="5"/>
      <c r="T93" s="20" t="s">
        <v>146</v>
      </c>
      <c r="U93" s="20"/>
      <c r="V93" s="92"/>
      <c r="W93" s="61"/>
      <c r="X93" s="62"/>
    </row>
    <row r="94" spans="1:24">
      <c r="A94" s="70"/>
      <c r="B94" s="77"/>
      <c r="C94" s="116"/>
      <c r="D94" s="117"/>
      <c r="E94" s="72"/>
      <c r="F94" s="32"/>
      <c r="G94" s="73"/>
      <c r="H94" s="73"/>
      <c r="I94" s="73"/>
      <c r="J94" s="73"/>
      <c r="K94" s="73"/>
      <c r="L94" s="73"/>
      <c r="M94" s="59"/>
      <c r="N94" s="60"/>
      <c r="O94" s="74"/>
      <c r="P94" s="74"/>
      <c r="Q94" s="74"/>
      <c r="R94" s="74"/>
      <c r="S94" s="74"/>
      <c r="T94" s="74"/>
      <c r="U94" s="74"/>
      <c r="V94" s="74"/>
      <c r="W94" s="61"/>
      <c r="X94" s="62"/>
    </row>
    <row r="95" spans="1:24">
      <c r="A95" s="70"/>
      <c r="B95" s="77"/>
      <c r="C95" s="116"/>
      <c r="D95" s="117"/>
      <c r="E95" s="72"/>
      <c r="F95" s="32"/>
      <c r="G95" s="73"/>
      <c r="H95" s="73"/>
      <c r="I95" s="73"/>
      <c r="J95" s="73"/>
      <c r="K95" s="73"/>
      <c r="L95" s="73"/>
      <c r="M95" s="59"/>
      <c r="N95" s="60"/>
      <c r="O95" s="74"/>
      <c r="P95" s="74"/>
      <c r="Q95" s="74"/>
      <c r="R95" s="74"/>
      <c r="S95" s="74"/>
      <c r="T95" s="74"/>
      <c r="U95" s="74"/>
      <c r="V95" s="74"/>
      <c r="W95" s="61"/>
      <c r="X95" s="62"/>
    </row>
    <row r="96" spans="1:24">
      <c r="A96" s="70"/>
      <c r="B96" s="77"/>
      <c r="C96" s="116"/>
      <c r="D96" s="117"/>
      <c r="E96" s="72"/>
      <c r="F96" s="32"/>
      <c r="G96" s="73"/>
      <c r="H96" s="73"/>
      <c r="I96" s="73"/>
      <c r="J96" s="73"/>
      <c r="K96" s="73"/>
      <c r="L96" s="73"/>
      <c r="M96" s="59"/>
      <c r="N96" s="60"/>
      <c r="O96" s="74"/>
      <c r="P96" s="74"/>
      <c r="Q96" s="74"/>
      <c r="R96" s="74"/>
      <c r="S96" s="74"/>
      <c r="T96" s="74"/>
      <c r="U96" s="74"/>
      <c r="V96" s="74"/>
      <c r="W96" s="61"/>
      <c r="X96" s="62"/>
    </row>
    <row r="97" spans="1:27">
      <c r="A97" s="70"/>
      <c r="B97" s="77"/>
      <c r="C97" s="116"/>
      <c r="D97" s="117"/>
      <c r="E97" s="72"/>
      <c r="F97" s="32"/>
      <c r="G97" s="73"/>
      <c r="H97" s="73"/>
      <c r="I97" s="73"/>
      <c r="J97" s="73"/>
      <c r="K97" s="73"/>
      <c r="L97" s="73"/>
      <c r="M97" s="59"/>
      <c r="N97" s="60"/>
      <c r="O97" s="74"/>
      <c r="P97" s="74"/>
      <c r="Q97" s="74"/>
      <c r="R97" s="74"/>
      <c r="S97" s="74"/>
      <c r="T97" s="74"/>
      <c r="U97" s="74"/>
      <c r="V97" s="74"/>
      <c r="W97" s="61"/>
      <c r="X97" s="62"/>
    </row>
    <row r="98" spans="1:27">
      <c r="A98" s="70"/>
      <c r="B98" s="77"/>
      <c r="C98" s="116"/>
      <c r="D98" s="117"/>
      <c r="E98" s="72"/>
      <c r="F98" s="32"/>
      <c r="G98" s="73"/>
      <c r="H98" s="73"/>
      <c r="I98" s="73"/>
      <c r="J98" s="73"/>
      <c r="K98" s="73"/>
      <c r="L98" s="73"/>
      <c r="M98" s="59"/>
      <c r="N98" s="60"/>
      <c r="O98" s="74"/>
      <c r="P98" s="74"/>
      <c r="Q98" s="74"/>
      <c r="R98" s="74"/>
      <c r="S98" s="74"/>
      <c r="T98" s="74"/>
      <c r="U98" s="74"/>
      <c r="V98" s="74"/>
      <c r="W98" s="61"/>
      <c r="X98" s="62"/>
    </row>
    <row r="99" spans="1:27">
      <c r="A99" s="70"/>
      <c r="B99" s="77"/>
      <c r="C99" s="116"/>
      <c r="D99" s="117"/>
      <c r="E99" s="72"/>
      <c r="F99" s="32"/>
      <c r="G99" s="73"/>
      <c r="H99" s="73"/>
      <c r="I99" s="73"/>
      <c r="J99" s="73"/>
      <c r="K99" s="73"/>
      <c r="L99" s="73"/>
      <c r="M99" s="59"/>
      <c r="N99" s="60"/>
      <c r="O99" s="74"/>
      <c r="P99" s="74"/>
      <c r="Q99" s="74"/>
      <c r="R99" s="74"/>
      <c r="S99" s="74"/>
      <c r="T99" s="74"/>
      <c r="U99" s="74"/>
      <c r="V99" s="74"/>
      <c r="W99" s="61"/>
      <c r="X99" s="62"/>
    </row>
    <row r="100" spans="1:27">
      <c r="A100" s="70"/>
      <c r="B100" s="77"/>
      <c r="C100" s="221"/>
      <c r="D100" s="117"/>
      <c r="E100" s="72"/>
      <c r="F100" s="32"/>
      <c r="G100" s="73"/>
      <c r="H100" s="73"/>
      <c r="I100" s="73"/>
      <c r="J100" s="73"/>
      <c r="K100" s="73"/>
      <c r="L100" s="73"/>
      <c r="M100" s="59"/>
      <c r="N100" s="60"/>
      <c r="O100" s="74"/>
      <c r="P100" s="74"/>
      <c r="Q100" s="74"/>
      <c r="R100" s="74"/>
      <c r="S100" s="74"/>
      <c r="T100" s="74"/>
      <c r="U100" s="74"/>
      <c r="V100" s="74"/>
      <c r="W100" s="61"/>
      <c r="X100" s="62"/>
    </row>
    <row r="101" spans="1:27">
      <c r="A101" s="70"/>
      <c r="B101" s="77"/>
      <c r="C101" s="116"/>
      <c r="D101" s="117"/>
      <c r="E101" s="72"/>
      <c r="F101" s="32"/>
      <c r="G101" s="73"/>
      <c r="H101" s="73"/>
      <c r="I101" s="73"/>
      <c r="J101" s="73"/>
      <c r="K101" s="73"/>
      <c r="L101" s="73"/>
      <c r="M101" s="59"/>
      <c r="N101" s="60"/>
      <c r="O101" s="74"/>
      <c r="P101" s="74"/>
      <c r="Q101" s="74"/>
      <c r="R101" s="74"/>
      <c r="S101" s="74"/>
      <c r="T101" s="74"/>
      <c r="U101" s="74"/>
      <c r="V101" s="74"/>
      <c r="W101" s="61"/>
      <c r="X101" s="62"/>
    </row>
    <row r="102" spans="1:27">
      <c r="A102" s="70"/>
      <c r="B102" s="77"/>
      <c r="C102" s="116"/>
      <c r="D102" s="117"/>
      <c r="E102" s="72"/>
      <c r="F102" s="32"/>
      <c r="G102" s="73"/>
      <c r="H102" s="73"/>
      <c r="I102" s="73"/>
      <c r="J102" s="73"/>
      <c r="K102" s="73"/>
      <c r="L102" s="73"/>
      <c r="M102" s="59"/>
      <c r="N102" s="60"/>
      <c r="O102" s="74"/>
      <c r="P102" s="74"/>
      <c r="Q102" s="74"/>
      <c r="R102" s="74"/>
      <c r="S102" s="74"/>
      <c r="T102" s="74"/>
      <c r="U102" s="74"/>
      <c r="V102" s="74"/>
      <c r="W102" s="61"/>
      <c r="X102" s="62"/>
    </row>
    <row r="103" spans="1:27" ht="20.25">
      <c r="A103" s="328" t="s">
        <v>140</v>
      </c>
      <c r="B103" s="328"/>
      <c r="C103" s="328"/>
      <c r="D103" s="328"/>
      <c r="E103" s="328"/>
      <c r="F103" s="328"/>
      <c r="G103" s="328"/>
      <c r="H103" s="328"/>
      <c r="I103" s="328"/>
      <c r="J103" s="328"/>
      <c r="K103" s="328"/>
      <c r="L103" s="328"/>
      <c r="M103" s="328"/>
      <c r="N103" s="328"/>
      <c r="O103" s="328"/>
      <c r="P103" s="328"/>
      <c r="Q103" s="328"/>
      <c r="R103" s="328"/>
      <c r="S103" s="328"/>
      <c r="T103" s="328"/>
      <c r="U103" s="328"/>
      <c r="V103" s="328"/>
      <c r="W103" s="328"/>
      <c r="X103" s="328"/>
    </row>
    <row r="104" spans="1:27" ht="20.25">
      <c r="A104" s="328" t="s">
        <v>151</v>
      </c>
      <c r="B104" s="328"/>
      <c r="C104" s="328"/>
      <c r="D104" s="328"/>
      <c r="E104" s="328"/>
      <c r="F104" s="328"/>
      <c r="G104" s="328"/>
      <c r="H104" s="328"/>
      <c r="I104" s="328"/>
      <c r="J104" s="328"/>
      <c r="K104" s="328"/>
      <c r="L104" s="328"/>
      <c r="M104" s="328"/>
      <c r="N104" s="328"/>
      <c r="O104" s="328"/>
      <c r="P104" s="328"/>
      <c r="Q104" s="328"/>
      <c r="R104" s="328"/>
      <c r="S104" s="328"/>
      <c r="T104" s="328"/>
      <c r="U104" s="328"/>
      <c r="V104" s="328"/>
      <c r="W104" s="328"/>
      <c r="X104" s="328"/>
    </row>
    <row r="105" spans="1:27" ht="20.25">
      <c r="A105" s="159"/>
      <c r="B105" s="159"/>
      <c r="C105" s="159"/>
      <c r="D105" s="159"/>
      <c r="E105" s="159"/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</row>
    <row r="106" spans="1:27" ht="15.75">
      <c r="B106" s="33"/>
      <c r="C106" s="34"/>
      <c r="D106" s="34"/>
    </row>
    <row r="107" spans="1:27" ht="16.5" thickBot="1">
      <c r="B107" s="337" t="s">
        <v>142</v>
      </c>
      <c r="C107" s="337"/>
      <c r="G107" s="34"/>
      <c r="R107" s="34" t="s">
        <v>141</v>
      </c>
      <c r="T107" s="1"/>
    </row>
    <row r="108" spans="1:27" ht="20.100000000000001" customHeight="1" thickBot="1">
      <c r="A108" s="274" t="s">
        <v>75</v>
      </c>
      <c r="B108" s="275"/>
      <c r="C108" s="275"/>
      <c r="D108" s="275"/>
      <c r="E108" s="275"/>
      <c r="F108" s="275"/>
      <c r="G108" s="275"/>
      <c r="H108" s="275"/>
      <c r="I108" s="275"/>
      <c r="J108" s="275"/>
      <c r="K108" s="275"/>
      <c r="L108" s="275"/>
      <c r="M108" s="275"/>
      <c r="N108" s="275"/>
      <c r="O108" s="275"/>
      <c r="P108" s="275"/>
      <c r="Q108" s="275"/>
      <c r="R108" s="275"/>
      <c r="S108" s="275"/>
      <c r="T108" s="275"/>
      <c r="U108" s="275"/>
      <c r="V108" s="275"/>
      <c r="W108" s="275"/>
      <c r="X108" s="276"/>
      <c r="Y108" s="2"/>
      <c r="Z108" s="2"/>
      <c r="AA108" s="2"/>
    </row>
    <row r="109" spans="1:27" ht="15.75" customHeight="1" thickBot="1">
      <c r="A109" s="325" t="s">
        <v>0</v>
      </c>
      <c r="B109" s="35" t="s">
        <v>2</v>
      </c>
      <c r="C109" s="325" t="s">
        <v>1</v>
      </c>
      <c r="D109" s="326" t="s">
        <v>28</v>
      </c>
      <c r="E109" s="327" t="s">
        <v>27</v>
      </c>
      <c r="F109" s="319" t="s">
        <v>17</v>
      </c>
      <c r="G109" s="330" t="s">
        <v>3</v>
      </c>
      <c r="H109" s="309" t="s">
        <v>50</v>
      </c>
      <c r="I109" s="310"/>
      <c r="J109" s="310"/>
      <c r="K109" s="311"/>
      <c r="L109" s="312" t="s">
        <v>32</v>
      </c>
      <c r="M109" s="312" t="s">
        <v>33</v>
      </c>
      <c r="N109" s="312" t="s">
        <v>34</v>
      </c>
      <c r="O109" s="329" t="s">
        <v>26</v>
      </c>
      <c r="P109" s="327" t="s">
        <v>31</v>
      </c>
      <c r="Q109" s="309" t="s">
        <v>51</v>
      </c>
      <c r="R109" s="310"/>
      <c r="S109" s="310"/>
      <c r="T109" s="311"/>
      <c r="U109" s="312" t="s">
        <v>30</v>
      </c>
      <c r="V109" s="312" t="s">
        <v>29</v>
      </c>
      <c r="W109" s="312" t="s">
        <v>35</v>
      </c>
      <c r="X109" s="312" t="s">
        <v>58</v>
      </c>
    </row>
    <row r="110" spans="1:27" ht="15.75" thickBot="1">
      <c r="A110" s="278"/>
      <c r="B110" s="69" t="s">
        <v>16</v>
      </c>
      <c r="C110" s="277"/>
      <c r="D110" s="280"/>
      <c r="E110" s="282"/>
      <c r="F110" s="284"/>
      <c r="G110" s="286"/>
      <c r="H110" s="87" t="s">
        <v>19</v>
      </c>
      <c r="I110" s="87" t="s">
        <v>20</v>
      </c>
      <c r="J110" s="87" t="s">
        <v>21</v>
      </c>
      <c r="K110" s="87" t="s">
        <v>22</v>
      </c>
      <c r="L110" s="291" t="s">
        <v>11</v>
      </c>
      <c r="M110" s="291" t="s">
        <v>23</v>
      </c>
      <c r="N110" s="291" t="s">
        <v>24</v>
      </c>
      <c r="O110" s="293"/>
      <c r="P110" s="282" t="s">
        <v>25</v>
      </c>
      <c r="Q110" s="87" t="s">
        <v>5</v>
      </c>
      <c r="R110" s="87" t="s">
        <v>6</v>
      </c>
      <c r="S110" s="87" t="s">
        <v>7</v>
      </c>
      <c r="T110" s="87" t="s">
        <v>8</v>
      </c>
      <c r="U110" s="291" t="s">
        <v>10</v>
      </c>
      <c r="V110" s="291" t="s">
        <v>9</v>
      </c>
      <c r="W110" s="291" t="s">
        <v>12</v>
      </c>
      <c r="X110" s="291" t="s">
        <v>15</v>
      </c>
    </row>
    <row r="111" spans="1:27" ht="15.75" thickBot="1">
      <c r="A111" s="251">
        <v>1</v>
      </c>
      <c r="B111" s="254" t="s">
        <v>125</v>
      </c>
      <c r="C111" s="256" t="s">
        <v>174</v>
      </c>
      <c r="D111" s="258">
        <v>2005</v>
      </c>
      <c r="E111" s="258" t="s">
        <v>289</v>
      </c>
      <c r="F111" s="320" t="s">
        <v>157</v>
      </c>
      <c r="G111" s="3" t="s">
        <v>4</v>
      </c>
      <c r="H111" s="38">
        <v>9.5</v>
      </c>
      <c r="I111" s="39">
        <v>9.4</v>
      </c>
      <c r="J111" s="40">
        <v>9.5</v>
      </c>
      <c r="K111" s="41">
        <v>9.3000000000000007</v>
      </c>
      <c r="L111" s="42">
        <v>0</v>
      </c>
      <c r="M111" s="43">
        <f>(H111+I111+J111+K111-MAX(H111:K111)-MIN(H111:K111))/2</f>
        <v>9.4500000000000011</v>
      </c>
      <c r="N111" s="44">
        <f>M111*2</f>
        <v>18.900000000000002</v>
      </c>
      <c r="O111" s="42">
        <v>0.7</v>
      </c>
      <c r="P111" s="98">
        <v>0.5</v>
      </c>
      <c r="Q111" s="38">
        <v>8.8000000000000007</v>
      </c>
      <c r="R111" s="39">
        <v>8.8000000000000007</v>
      </c>
      <c r="S111" s="40">
        <v>9</v>
      </c>
      <c r="T111" s="47">
        <v>8.8000000000000007</v>
      </c>
      <c r="U111" s="43">
        <f>(Q111+R111+S111+T111-MAX(Q111:T111)-MIN(Q111:T111))/2</f>
        <v>8.8000000000000025</v>
      </c>
      <c r="V111" s="44">
        <v>0</v>
      </c>
      <c r="W111" s="99">
        <f>SUM(U111,N111,P111)-L111-V111</f>
        <v>28.200000000000003</v>
      </c>
      <c r="X111" s="294" t="s">
        <v>127</v>
      </c>
    </row>
    <row r="112" spans="1:27" ht="15.75" thickBot="1">
      <c r="A112" s="252"/>
      <c r="B112" s="255"/>
      <c r="C112" s="257"/>
      <c r="D112" s="259"/>
      <c r="E112" s="259"/>
      <c r="F112" s="321"/>
      <c r="G112" s="4" t="s">
        <v>18</v>
      </c>
      <c r="H112" s="38">
        <v>9.5</v>
      </c>
      <c r="I112" s="39">
        <v>9.5</v>
      </c>
      <c r="J112" s="40">
        <v>9.4</v>
      </c>
      <c r="K112" s="41">
        <v>9.3000000000000007</v>
      </c>
      <c r="L112" s="42">
        <v>0</v>
      </c>
      <c r="M112" s="43">
        <f>(H112+I112+J112+K112-MAX(H112:K112)-MIN(H112:K112))/2</f>
        <v>9.4500000000000011</v>
      </c>
      <c r="N112" s="44">
        <f>M112*2</f>
        <v>18.900000000000002</v>
      </c>
      <c r="O112" s="42">
        <v>0.6</v>
      </c>
      <c r="P112" s="46">
        <v>0.5</v>
      </c>
      <c r="Q112" s="38">
        <v>8.9</v>
      </c>
      <c r="R112" s="39">
        <v>8.8000000000000007</v>
      </c>
      <c r="S112" s="40">
        <v>8.6999999999999993</v>
      </c>
      <c r="T112" s="47">
        <v>8.9</v>
      </c>
      <c r="U112" s="43">
        <f>(Q112+R112+S112+T112-MAX(Q112:T112)-MIN(Q112:T112))/2</f>
        <v>8.8500000000000032</v>
      </c>
      <c r="V112" s="44">
        <v>0</v>
      </c>
      <c r="W112" s="48">
        <f>SUM(U112,N112,P112)-L112-V112</f>
        <v>28.250000000000007</v>
      </c>
      <c r="X112" s="295"/>
    </row>
    <row r="113" spans="1:24" ht="20.25" thickBot="1">
      <c r="A113" s="252"/>
      <c r="B113" s="255" t="s">
        <v>316</v>
      </c>
      <c r="C113" s="257" t="s">
        <v>175</v>
      </c>
      <c r="D113" s="259">
        <v>2003</v>
      </c>
      <c r="E113" s="259" t="s">
        <v>94</v>
      </c>
      <c r="F113" s="321"/>
      <c r="G113" s="83" t="s">
        <v>52</v>
      </c>
      <c r="H113" s="38">
        <v>9.6</v>
      </c>
      <c r="I113" s="39">
        <v>9.5</v>
      </c>
      <c r="J113" s="40">
        <v>9.5</v>
      </c>
      <c r="K113" s="41">
        <v>9.4</v>
      </c>
      <c r="L113" s="42">
        <v>0</v>
      </c>
      <c r="M113" s="43">
        <f>(H113+I113+J113+K113-MAX(H113:K113)-MIN(H113:K113))/2</f>
        <v>9.5</v>
      </c>
      <c r="N113" s="44">
        <f>M113*2</f>
        <v>19</v>
      </c>
      <c r="O113" s="42">
        <v>0.6</v>
      </c>
      <c r="P113" s="46">
        <v>0.5</v>
      </c>
      <c r="Q113" s="38">
        <v>9.1</v>
      </c>
      <c r="R113" s="39">
        <v>9.1999999999999993</v>
      </c>
      <c r="S113" s="40">
        <v>9</v>
      </c>
      <c r="T113" s="47">
        <v>9</v>
      </c>
      <c r="U113" s="43">
        <f>(Q113+R113+S113+T113-MAX(Q113:T113)-MIN(Q113:T113))/2</f>
        <v>9.0499999999999989</v>
      </c>
      <c r="V113" s="55">
        <v>0</v>
      </c>
      <c r="W113" s="48">
        <f>SUM(U113,N113,P113)-L113-V113</f>
        <v>28.549999999999997</v>
      </c>
      <c r="X113" s="296"/>
    </row>
    <row r="114" spans="1:24" ht="15.75" thickBot="1">
      <c r="A114" s="253"/>
      <c r="B114" s="265"/>
      <c r="C114" s="266"/>
      <c r="D114" s="267"/>
      <c r="E114" s="267"/>
      <c r="F114" s="322"/>
      <c r="G114" s="268" t="s">
        <v>49</v>
      </c>
      <c r="H114" s="269"/>
      <c r="I114" s="269"/>
      <c r="J114" s="269"/>
      <c r="K114" s="269"/>
      <c r="L114" s="270"/>
      <c r="M114" s="56">
        <f>SUM(M111:M113)-L111-L112-L113</f>
        <v>28.400000000000002</v>
      </c>
      <c r="N114" s="57"/>
      <c r="O114" s="271" t="s">
        <v>53</v>
      </c>
      <c r="P114" s="272"/>
      <c r="Q114" s="272"/>
      <c r="R114" s="272"/>
      <c r="S114" s="272"/>
      <c r="T114" s="272"/>
      <c r="U114" s="272"/>
      <c r="V114" s="273"/>
      <c r="W114" s="80">
        <f>SUM(W111:W113)</f>
        <v>85</v>
      </c>
      <c r="X114" s="187">
        <f>M114</f>
        <v>28.400000000000002</v>
      </c>
    </row>
    <row r="115" spans="1:24" ht="15.75" thickBot="1">
      <c r="A115" s="251">
        <v>2</v>
      </c>
      <c r="B115" s="254" t="s">
        <v>281</v>
      </c>
      <c r="C115" s="256" t="s">
        <v>166</v>
      </c>
      <c r="D115" s="258">
        <v>2006</v>
      </c>
      <c r="E115" s="258" t="s">
        <v>94</v>
      </c>
      <c r="F115" s="260" t="s">
        <v>309</v>
      </c>
      <c r="G115" s="3" t="s">
        <v>4</v>
      </c>
      <c r="H115" s="38">
        <v>9.3000000000000007</v>
      </c>
      <c r="I115" s="39">
        <v>9.3000000000000007</v>
      </c>
      <c r="J115" s="40">
        <v>9</v>
      </c>
      <c r="K115" s="41">
        <v>9.3000000000000007</v>
      </c>
      <c r="L115" s="42">
        <v>0</v>
      </c>
      <c r="M115" s="43">
        <f>(H115+I115+J115+K115-MAX(H115:K115)-MIN(H115:K115))/2</f>
        <v>9.3000000000000025</v>
      </c>
      <c r="N115" s="84">
        <f>M115*2</f>
        <v>18.600000000000005</v>
      </c>
      <c r="O115" s="42">
        <v>0.6</v>
      </c>
      <c r="P115" s="98">
        <v>0.5</v>
      </c>
      <c r="Q115" s="38">
        <v>8.6999999999999993</v>
      </c>
      <c r="R115" s="39">
        <v>8.5</v>
      </c>
      <c r="S115" s="40">
        <v>8.8000000000000007</v>
      </c>
      <c r="T115" s="41">
        <v>8.8000000000000007</v>
      </c>
      <c r="U115" s="43">
        <f>(Q115+R115+S115+T115-MAX(Q115:T115)-MIN(Q115:T115))/2</f>
        <v>8.7499999999999982</v>
      </c>
      <c r="V115" s="44">
        <v>0.1</v>
      </c>
      <c r="W115" s="99">
        <f>SUM(U115,N115,P115)-L115-V115</f>
        <v>27.75</v>
      </c>
      <c r="X115" s="294" t="s">
        <v>127</v>
      </c>
    </row>
    <row r="116" spans="1:24" ht="15.75" thickBot="1">
      <c r="A116" s="252"/>
      <c r="B116" s="255"/>
      <c r="C116" s="257"/>
      <c r="D116" s="259"/>
      <c r="E116" s="259"/>
      <c r="F116" s="259"/>
      <c r="G116" s="4" t="s">
        <v>18</v>
      </c>
      <c r="H116" s="38">
        <v>8.8000000000000007</v>
      </c>
      <c r="I116" s="39">
        <v>9.1</v>
      </c>
      <c r="J116" s="40">
        <v>8.6</v>
      </c>
      <c r="K116" s="41">
        <v>9</v>
      </c>
      <c r="L116" s="42">
        <v>0</v>
      </c>
      <c r="M116" s="43">
        <f>(H116+I116+J116+K116-MAX(H116:K116)-MIN(H116:K116))/2</f>
        <v>8.8999999999999986</v>
      </c>
      <c r="N116" s="84">
        <f>M116*2</f>
        <v>17.799999999999997</v>
      </c>
      <c r="O116" s="42">
        <v>0.5</v>
      </c>
      <c r="P116" s="46">
        <v>0.5</v>
      </c>
      <c r="Q116" s="38">
        <v>8.6999999999999993</v>
      </c>
      <c r="R116" s="39">
        <v>8.3000000000000007</v>
      </c>
      <c r="S116" s="40">
        <v>8.6</v>
      </c>
      <c r="T116" s="41">
        <v>8.5</v>
      </c>
      <c r="U116" s="43">
        <f>(Q116+R116+S116+T116-MAX(Q116:T116)-MIN(Q116:T116))/2</f>
        <v>8.5500000000000007</v>
      </c>
      <c r="V116" s="44">
        <v>0.1</v>
      </c>
      <c r="W116" s="48">
        <f>SUM(U116,N116,P116)-L116-V116</f>
        <v>26.749999999999996</v>
      </c>
      <c r="X116" s="295"/>
    </row>
    <row r="117" spans="1:24" ht="21" thickBot="1">
      <c r="A117" s="252"/>
      <c r="B117" s="255" t="s">
        <v>310</v>
      </c>
      <c r="C117" s="257" t="s">
        <v>167</v>
      </c>
      <c r="D117" s="259">
        <v>2002</v>
      </c>
      <c r="E117" s="259" t="s">
        <v>94</v>
      </c>
      <c r="F117" s="259"/>
      <c r="G117" s="13" t="s">
        <v>52</v>
      </c>
      <c r="H117" s="38">
        <v>8.9</v>
      </c>
      <c r="I117" s="39">
        <v>9</v>
      </c>
      <c r="J117" s="40">
        <v>9</v>
      </c>
      <c r="K117" s="41">
        <v>9</v>
      </c>
      <c r="L117" s="42">
        <v>0</v>
      </c>
      <c r="M117" s="43">
        <f>(H117+I117+J117+K117-MAX(H117:K117)-MIN(H117:K117))/2</f>
        <v>9</v>
      </c>
      <c r="N117" s="84">
        <f>M117*2</f>
        <v>18</v>
      </c>
      <c r="O117" s="42">
        <v>0.5</v>
      </c>
      <c r="P117" s="46">
        <v>0.5</v>
      </c>
      <c r="Q117" s="38">
        <v>8.6999999999999993</v>
      </c>
      <c r="R117" s="39">
        <v>8.5</v>
      </c>
      <c r="S117" s="40">
        <v>8.6999999999999993</v>
      </c>
      <c r="T117" s="41">
        <v>8.6</v>
      </c>
      <c r="U117" s="43">
        <f>(Q117+R117+S117+T117-MAX(Q117:T117)-MIN(Q117:T117))/2</f>
        <v>8.65</v>
      </c>
      <c r="V117" s="44">
        <v>0.1</v>
      </c>
      <c r="W117" s="48">
        <f>SUM(U117,N117,P117)-L117-V117</f>
        <v>27.049999999999997</v>
      </c>
      <c r="X117" s="296"/>
    </row>
    <row r="118" spans="1:24" ht="15.75" thickBot="1">
      <c r="A118" s="253"/>
      <c r="B118" s="265"/>
      <c r="C118" s="266"/>
      <c r="D118" s="267"/>
      <c r="E118" s="267"/>
      <c r="F118" s="261"/>
      <c r="G118" s="268" t="s">
        <v>49</v>
      </c>
      <c r="H118" s="269"/>
      <c r="I118" s="269"/>
      <c r="J118" s="269"/>
      <c r="K118" s="269"/>
      <c r="L118" s="270"/>
      <c r="M118" s="56">
        <f>SUM(M115:M117)-L115-L116-L117</f>
        <v>27.200000000000003</v>
      </c>
      <c r="N118" s="57"/>
      <c r="O118" s="271" t="s">
        <v>53</v>
      </c>
      <c r="P118" s="272"/>
      <c r="Q118" s="272"/>
      <c r="R118" s="272"/>
      <c r="S118" s="272"/>
      <c r="T118" s="272"/>
      <c r="U118" s="272"/>
      <c r="V118" s="273"/>
      <c r="W118" s="80">
        <f>SUM(W115:W117)</f>
        <v>81.55</v>
      </c>
      <c r="X118" s="187">
        <f>M118</f>
        <v>27.200000000000003</v>
      </c>
    </row>
    <row r="119" spans="1:24" ht="15.75" thickBot="1">
      <c r="A119" s="251">
        <v>3</v>
      </c>
      <c r="B119" s="254" t="s">
        <v>125</v>
      </c>
      <c r="C119" s="256" t="s">
        <v>168</v>
      </c>
      <c r="D119" s="258">
        <v>2006</v>
      </c>
      <c r="E119" s="258" t="s">
        <v>85</v>
      </c>
      <c r="F119" s="320" t="s">
        <v>157</v>
      </c>
      <c r="G119" s="3" t="s">
        <v>4</v>
      </c>
      <c r="H119" s="38">
        <v>9.1</v>
      </c>
      <c r="I119" s="39">
        <v>9.1999999999999993</v>
      </c>
      <c r="J119" s="40">
        <v>9.3000000000000007</v>
      </c>
      <c r="K119" s="41">
        <v>8.9</v>
      </c>
      <c r="L119" s="42">
        <v>0</v>
      </c>
      <c r="M119" s="43">
        <f>(H119+I119+J119+K119-MAX(H119:K119)-MIN(H119:K119))/2</f>
        <v>9.1499999999999986</v>
      </c>
      <c r="N119" s="84">
        <f>M119*2</f>
        <v>18.299999999999997</v>
      </c>
      <c r="O119" s="42">
        <v>0.7</v>
      </c>
      <c r="P119" s="98">
        <v>0.5</v>
      </c>
      <c r="Q119" s="38">
        <v>8.5</v>
      </c>
      <c r="R119" s="39">
        <v>8.4</v>
      </c>
      <c r="S119" s="40">
        <v>8.6</v>
      </c>
      <c r="T119" s="41">
        <v>8.4</v>
      </c>
      <c r="U119" s="43">
        <f>(Q119+R119+S119+T119-MAX(Q119:T119)-MIN(Q119:T119))/2</f>
        <v>8.4499999999999993</v>
      </c>
      <c r="V119" s="44">
        <v>0</v>
      </c>
      <c r="W119" s="99">
        <f>SUM(U119,N119,P119)-L119-V119</f>
        <v>27.249999999999996</v>
      </c>
      <c r="X119" s="294" t="str">
        <f>IF(M122&gt;=27,"МС","б\р")</f>
        <v>б\р</v>
      </c>
    </row>
    <row r="120" spans="1:24" ht="15.75" thickBot="1">
      <c r="A120" s="252"/>
      <c r="B120" s="255"/>
      <c r="C120" s="257"/>
      <c r="D120" s="259"/>
      <c r="E120" s="259"/>
      <c r="F120" s="321"/>
      <c r="G120" s="4" t="s">
        <v>18</v>
      </c>
      <c r="H120" s="38">
        <v>8.6</v>
      </c>
      <c r="I120" s="39">
        <v>8.6</v>
      </c>
      <c r="J120" s="40">
        <v>8.6999999999999993</v>
      </c>
      <c r="K120" s="41">
        <v>8.1999999999999993</v>
      </c>
      <c r="L120" s="42">
        <v>0</v>
      </c>
      <c r="M120" s="43">
        <f>(H120+I120+J120+K120-MAX(H120:K120)-MIN(H120:K120))/2</f>
        <v>8.5999999999999979</v>
      </c>
      <c r="N120" s="84">
        <f>M120*2</f>
        <v>17.199999999999996</v>
      </c>
      <c r="O120" s="42">
        <v>0.4</v>
      </c>
      <c r="P120" s="46">
        <v>0.4</v>
      </c>
      <c r="Q120" s="38">
        <v>8.3000000000000007</v>
      </c>
      <c r="R120" s="39">
        <v>8.1</v>
      </c>
      <c r="S120" s="40">
        <v>8.5</v>
      </c>
      <c r="T120" s="41">
        <v>8.1999999999999993</v>
      </c>
      <c r="U120" s="43">
        <f>(Q120+R120+S120+T120-MAX(Q120:T120)-MIN(Q120:T120))/2</f>
        <v>8.2499999999999964</v>
      </c>
      <c r="V120" s="44">
        <v>0</v>
      </c>
      <c r="W120" s="48">
        <f>SUM(U120,N120,P120)-L120-V120</f>
        <v>25.849999999999991</v>
      </c>
      <c r="X120" s="295"/>
    </row>
    <row r="121" spans="1:24" ht="21" thickBot="1">
      <c r="A121" s="252"/>
      <c r="B121" s="255" t="s">
        <v>316</v>
      </c>
      <c r="C121" s="257" t="s">
        <v>169</v>
      </c>
      <c r="D121" s="259">
        <v>2001</v>
      </c>
      <c r="E121" s="259" t="s">
        <v>85</v>
      </c>
      <c r="F121" s="321"/>
      <c r="G121" s="13" t="s">
        <v>52</v>
      </c>
      <c r="H121" s="38">
        <v>9</v>
      </c>
      <c r="I121" s="39">
        <v>9.1</v>
      </c>
      <c r="J121" s="40">
        <v>8.8000000000000007</v>
      </c>
      <c r="K121" s="41">
        <v>8.9</v>
      </c>
      <c r="L121" s="42">
        <v>0</v>
      </c>
      <c r="M121" s="43">
        <f>(H121+I121+J121+K121-MAX(H121:K121)-MIN(H121:K121))/2</f>
        <v>8.9500000000000011</v>
      </c>
      <c r="N121" s="84">
        <f>M121*2</f>
        <v>17.900000000000002</v>
      </c>
      <c r="O121" s="42">
        <v>0.4</v>
      </c>
      <c r="P121" s="98">
        <v>0.4</v>
      </c>
      <c r="Q121" s="38">
        <v>8.6</v>
      </c>
      <c r="R121" s="39">
        <v>8.1</v>
      </c>
      <c r="S121" s="40">
        <v>8.6</v>
      </c>
      <c r="T121" s="41">
        <v>8.6</v>
      </c>
      <c r="U121" s="43">
        <f>(Q121+R121+S121+T121-MAX(Q121:T121)-MIN(Q121:T121))/2</f>
        <v>8.5999999999999979</v>
      </c>
      <c r="V121" s="44">
        <v>0</v>
      </c>
      <c r="W121" s="99">
        <f>SUM(U121,N121,P121)-L121-V121</f>
        <v>26.9</v>
      </c>
      <c r="X121" s="296"/>
    </row>
    <row r="122" spans="1:24" ht="15.75" thickBot="1">
      <c r="A122" s="253"/>
      <c r="B122" s="265"/>
      <c r="C122" s="266"/>
      <c r="D122" s="267"/>
      <c r="E122" s="267"/>
      <c r="F122" s="322"/>
      <c r="G122" s="268" t="s">
        <v>49</v>
      </c>
      <c r="H122" s="269"/>
      <c r="I122" s="269"/>
      <c r="J122" s="269"/>
      <c r="K122" s="269"/>
      <c r="L122" s="270"/>
      <c r="M122" s="56">
        <f>SUM(M119:M121)-L119-L120-L121</f>
        <v>26.699999999999996</v>
      </c>
      <c r="N122" s="57"/>
      <c r="O122" s="271" t="s">
        <v>53</v>
      </c>
      <c r="P122" s="272"/>
      <c r="Q122" s="272"/>
      <c r="R122" s="272"/>
      <c r="S122" s="272"/>
      <c r="T122" s="272"/>
      <c r="U122" s="272"/>
      <c r="V122" s="273"/>
      <c r="W122" s="80">
        <f>SUM(W119:W121)</f>
        <v>79.999999999999986</v>
      </c>
      <c r="X122" s="187">
        <f>M122</f>
        <v>26.699999999999996</v>
      </c>
    </row>
    <row r="123" spans="1:24" ht="15.75" thickBot="1">
      <c r="A123" s="305">
        <v>4</v>
      </c>
      <c r="B123" s="260" t="s">
        <v>283</v>
      </c>
      <c r="C123" s="304" t="s">
        <v>176</v>
      </c>
      <c r="D123" s="258">
        <v>2003</v>
      </c>
      <c r="E123" s="258" t="s">
        <v>85</v>
      </c>
      <c r="F123" s="260" t="s">
        <v>291</v>
      </c>
      <c r="G123" s="3" t="s">
        <v>4</v>
      </c>
      <c r="H123" s="38">
        <v>8.8000000000000007</v>
      </c>
      <c r="I123" s="39">
        <v>9.1</v>
      </c>
      <c r="J123" s="40">
        <v>9.1999999999999993</v>
      </c>
      <c r="K123" s="41">
        <v>9.1</v>
      </c>
      <c r="L123" s="42">
        <v>0</v>
      </c>
      <c r="M123" s="43">
        <f>(H123+I123+J123+K123-MAX(H123:K123)-MIN(H123:K123))/2</f>
        <v>9.0999999999999979</v>
      </c>
      <c r="N123" s="44">
        <f>M123*2</f>
        <v>18.199999999999996</v>
      </c>
      <c r="O123" s="215">
        <v>0.5</v>
      </c>
      <c r="P123" s="209">
        <v>0.5</v>
      </c>
      <c r="Q123" s="38">
        <v>8.6</v>
      </c>
      <c r="R123" s="39">
        <v>8.4</v>
      </c>
      <c r="S123" s="40">
        <v>8.5</v>
      </c>
      <c r="T123" s="47">
        <v>8.6</v>
      </c>
      <c r="U123" s="43">
        <f>(Q123+R123+S123+T123-MAX(Q123:T123)-MIN(Q123:T123))/2</f>
        <v>8.5500000000000007</v>
      </c>
      <c r="V123" s="44">
        <v>0.3</v>
      </c>
      <c r="W123" s="99">
        <f>SUM(U123,N123,P123)-L123-V123</f>
        <v>26.949999999999996</v>
      </c>
      <c r="X123" s="294" t="s">
        <v>127</v>
      </c>
    </row>
    <row r="124" spans="1:24" ht="15.75" thickBot="1">
      <c r="A124" s="306"/>
      <c r="B124" s="297"/>
      <c r="C124" s="299"/>
      <c r="D124" s="259"/>
      <c r="E124" s="259"/>
      <c r="F124" s="259"/>
      <c r="G124" s="4" t="s">
        <v>18</v>
      </c>
      <c r="H124" s="38">
        <v>8.5</v>
      </c>
      <c r="I124" s="39">
        <v>8.6999999999999993</v>
      </c>
      <c r="J124" s="40">
        <v>8.3000000000000007</v>
      </c>
      <c r="K124" s="41">
        <v>8.3000000000000007</v>
      </c>
      <c r="L124" s="42">
        <v>0</v>
      </c>
      <c r="M124" s="43">
        <f>(H124+I124+J124+K124-MAX(H124:K124)-MIN(H124:K124))/2</f>
        <v>8.3999999999999986</v>
      </c>
      <c r="N124" s="44">
        <f>M124*2</f>
        <v>16.799999999999997</v>
      </c>
      <c r="O124" s="208">
        <v>0.6</v>
      </c>
      <c r="P124" s="209">
        <v>0.5</v>
      </c>
      <c r="Q124" s="38">
        <v>8.4</v>
      </c>
      <c r="R124" s="39">
        <v>8.3000000000000007</v>
      </c>
      <c r="S124" s="40">
        <v>8.4</v>
      </c>
      <c r="T124" s="47">
        <v>8.5</v>
      </c>
      <c r="U124" s="43">
        <f>(Q124+R124+S124+T124-MAX(Q124:T124)-MIN(Q124:T124))/2</f>
        <v>8.4</v>
      </c>
      <c r="V124" s="44">
        <v>0.3</v>
      </c>
      <c r="W124" s="48">
        <f>SUM(U124,N124,P124)-L124-V124</f>
        <v>25.399999999999995</v>
      </c>
      <c r="X124" s="295"/>
    </row>
    <row r="125" spans="1:24" ht="20.25" thickBot="1">
      <c r="A125" s="306"/>
      <c r="B125" s="297" t="s">
        <v>284</v>
      </c>
      <c r="C125" s="299" t="s">
        <v>177</v>
      </c>
      <c r="D125" s="259">
        <v>2006</v>
      </c>
      <c r="E125" s="259" t="s">
        <v>85</v>
      </c>
      <c r="F125" s="259"/>
      <c r="G125" s="83" t="s">
        <v>52</v>
      </c>
      <c r="H125" s="38">
        <v>8.6</v>
      </c>
      <c r="I125" s="39">
        <v>9.1</v>
      </c>
      <c r="J125" s="40">
        <v>8.9</v>
      </c>
      <c r="K125" s="41">
        <v>9</v>
      </c>
      <c r="L125" s="42">
        <v>0</v>
      </c>
      <c r="M125" s="43">
        <f>(H125+I125+J125+K125-MAX(H125:K125)-MIN(H125:K125))/2</f>
        <v>8.9499999999999993</v>
      </c>
      <c r="N125" s="44">
        <f>M125*2</f>
        <v>17.899999999999999</v>
      </c>
      <c r="O125" s="108">
        <v>0.6</v>
      </c>
      <c r="P125" s="99">
        <v>0.5</v>
      </c>
      <c r="Q125" s="38">
        <v>8.5</v>
      </c>
      <c r="R125" s="39">
        <v>8.6999999999999993</v>
      </c>
      <c r="S125" s="40">
        <v>8.5</v>
      </c>
      <c r="T125" s="47">
        <v>8.6</v>
      </c>
      <c r="U125" s="43">
        <f>(Q125+R125+S125+T125-MAX(Q125:T125)-MIN(Q125:T125))/2</f>
        <v>8.5499999999999989</v>
      </c>
      <c r="V125" s="55">
        <v>0.3</v>
      </c>
      <c r="W125" s="48">
        <f>SUM(U125,N125,P125)-L125-V125</f>
        <v>26.649999999999995</v>
      </c>
      <c r="X125" s="296"/>
    </row>
    <row r="126" spans="1:24" ht="15.75" thickBot="1">
      <c r="A126" s="307"/>
      <c r="B126" s="303"/>
      <c r="C126" s="300"/>
      <c r="D126" s="261"/>
      <c r="E126" s="267"/>
      <c r="F126" s="261"/>
      <c r="G126" s="268" t="s">
        <v>49</v>
      </c>
      <c r="H126" s="269"/>
      <c r="I126" s="269"/>
      <c r="J126" s="269"/>
      <c r="K126" s="269"/>
      <c r="L126" s="270"/>
      <c r="M126" s="56">
        <f>SUM(M123:M125)-L123-L124-L125</f>
        <v>26.449999999999996</v>
      </c>
      <c r="N126" s="57"/>
      <c r="O126" s="271" t="s">
        <v>53</v>
      </c>
      <c r="P126" s="272"/>
      <c r="Q126" s="272"/>
      <c r="R126" s="272"/>
      <c r="S126" s="272"/>
      <c r="T126" s="272"/>
      <c r="U126" s="272"/>
      <c r="V126" s="273"/>
      <c r="W126" s="80">
        <f>SUM(W123:W125)</f>
        <v>78.999999999999986</v>
      </c>
      <c r="X126" s="187">
        <f t="shared" ref="X126" si="2">M126</f>
        <v>26.449999999999996</v>
      </c>
    </row>
    <row r="127" spans="1:24" ht="15.75" thickBot="1">
      <c r="A127" s="305">
        <v>5</v>
      </c>
      <c r="B127" s="260" t="s">
        <v>293</v>
      </c>
      <c r="C127" s="304" t="s">
        <v>172</v>
      </c>
      <c r="D127" s="258">
        <v>2006</v>
      </c>
      <c r="E127" s="258" t="s">
        <v>85</v>
      </c>
      <c r="F127" s="320" t="s">
        <v>105</v>
      </c>
      <c r="G127" s="3" t="s">
        <v>4</v>
      </c>
      <c r="H127" s="38">
        <v>9</v>
      </c>
      <c r="I127" s="39">
        <v>8.6</v>
      </c>
      <c r="J127" s="40">
        <v>9</v>
      </c>
      <c r="K127" s="41">
        <v>8.8000000000000007</v>
      </c>
      <c r="L127" s="42">
        <v>0</v>
      </c>
      <c r="M127" s="43">
        <f>(H127+I127+J127+K127-MAX(H127:K127)-MIN(H127:K127))/2</f>
        <v>8.9000000000000021</v>
      </c>
      <c r="N127" s="44">
        <f>M127*2</f>
        <v>17.800000000000004</v>
      </c>
      <c r="O127" s="215">
        <v>0.6</v>
      </c>
      <c r="P127" s="209">
        <v>0.5</v>
      </c>
      <c r="Q127" s="38">
        <v>8.5</v>
      </c>
      <c r="R127" s="39">
        <v>7.9</v>
      </c>
      <c r="S127" s="40">
        <v>8.6</v>
      </c>
      <c r="T127" s="47">
        <v>8.4</v>
      </c>
      <c r="U127" s="43">
        <f>(Q127+R127+S127+T127-MAX(Q127:T127)-MIN(Q127:T127))/2</f>
        <v>8.4499999999999993</v>
      </c>
      <c r="V127" s="44">
        <v>0.3</v>
      </c>
      <c r="W127" s="99">
        <f>SUM(U127,N127,P127)-L127-V127</f>
        <v>26.450000000000003</v>
      </c>
      <c r="X127" s="294" t="s">
        <v>127</v>
      </c>
    </row>
    <row r="128" spans="1:24" ht="15.75" thickBot="1">
      <c r="A128" s="306"/>
      <c r="B128" s="308"/>
      <c r="C128" s="299"/>
      <c r="D128" s="259"/>
      <c r="E128" s="259"/>
      <c r="F128" s="321"/>
      <c r="G128" s="4" t="s">
        <v>18</v>
      </c>
      <c r="H128" s="38">
        <v>8</v>
      </c>
      <c r="I128" s="39">
        <v>8.1999999999999993</v>
      </c>
      <c r="J128" s="40">
        <v>8.4</v>
      </c>
      <c r="K128" s="41">
        <v>8.5</v>
      </c>
      <c r="L128" s="42">
        <v>0</v>
      </c>
      <c r="M128" s="43">
        <f>(H128+I128+J128+K128-MAX(H128:K128)-MIN(H128:K128))/2</f>
        <v>8.3000000000000007</v>
      </c>
      <c r="N128" s="44">
        <f>M128*2</f>
        <v>16.600000000000001</v>
      </c>
      <c r="O128" s="215">
        <v>0.6</v>
      </c>
      <c r="P128" s="209">
        <v>0.5</v>
      </c>
      <c r="Q128" s="38">
        <v>8.3000000000000007</v>
      </c>
      <c r="R128" s="39">
        <v>7.7</v>
      </c>
      <c r="S128" s="40">
        <v>8.4</v>
      </c>
      <c r="T128" s="47">
        <v>8.3000000000000007</v>
      </c>
      <c r="U128" s="43">
        <f>(Q128+R128+S128+T128-MAX(Q128:T128)-MIN(Q128:T128))/2</f>
        <v>8.3000000000000025</v>
      </c>
      <c r="V128" s="44">
        <v>0.3</v>
      </c>
      <c r="W128" s="48">
        <f>SUM(U128,N128,P128)-L128-V128</f>
        <v>25.100000000000005</v>
      </c>
      <c r="X128" s="295"/>
    </row>
    <row r="129" spans="1:24" ht="20.25" thickBot="1">
      <c r="A129" s="306"/>
      <c r="B129" s="297" t="s">
        <v>106</v>
      </c>
      <c r="C129" s="299" t="s">
        <v>173</v>
      </c>
      <c r="D129" s="259">
        <v>2003</v>
      </c>
      <c r="E129" s="259" t="s">
        <v>85</v>
      </c>
      <c r="F129" s="321"/>
      <c r="G129" s="83" t="s">
        <v>52</v>
      </c>
      <c r="H129" s="38">
        <v>8.6</v>
      </c>
      <c r="I129" s="39">
        <v>8.8000000000000007</v>
      </c>
      <c r="J129" s="40">
        <v>8.6999999999999993</v>
      </c>
      <c r="K129" s="41">
        <v>8.5</v>
      </c>
      <c r="L129" s="42">
        <v>1</v>
      </c>
      <c r="M129" s="43">
        <f>(H129+I129+J129+K129-MAX(H129:K129)-MIN(H129:K129))/2</f>
        <v>8.6499999999999968</v>
      </c>
      <c r="N129" s="44">
        <f>M129*2</f>
        <v>17.299999999999994</v>
      </c>
      <c r="O129" s="108">
        <v>0.6</v>
      </c>
      <c r="P129" s="99">
        <v>0.5</v>
      </c>
      <c r="Q129" s="38">
        <v>8.4</v>
      </c>
      <c r="R129" s="39">
        <v>8.1</v>
      </c>
      <c r="S129" s="40">
        <v>8.4</v>
      </c>
      <c r="T129" s="47">
        <v>8.1999999999999993</v>
      </c>
      <c r="U129" s="43">
        <f>(Q129+R129+S129+T129-MAX(Q129:T129)-MIN(Q129:T129))/2</f>
        <v>8.2999999999999972</v>
      </c>
      <c r="V129" s="55">
        <v>0.3</v>
      </c>
      <c r="W129" s="48">
        <f>SUM(U129,N129,P129)-L129-V129</f>
        <v>24.79999999999999</v>
      </c>
      <c r="X129" s="296"/>
    </row>
    <row r="130" spans="1:24" ht="15.75" thickBot="1">
      <c r="A130" s="307"/>
      <c r="B130" s="298"/>
      <c r="C130" s="300"/>
      <c r="D130" s="261"/>
      <c r="E130" s="267"/>
      <c r="F130" s="322"/>
      <c r="G130" s="268" t="s">
        <v>49</v>
      </c>
      <c r="H130" s="269"/>
      <c r="I130" s="269"/>
      <c r="J130" s="269"/>
      <c r="K130" s="269"/>
      <c r="L130" s="270"/>
      <c r="M130" s="56">
        <f>SUM(M127:M129)-L127-L128-L129</f>
        <v>24.85</v>
      </c>
      <c r="N130" s="57"/>
      <c r="O130" s="271" t="s">
        <v>53</v>
      </c>
      <c r="P130" s="272"/>
      <c r="Q130" s="272"/>
      <c r="R130" s="272"/>
      <c r="S130" s="272"/>
      <c r="T130" s="272"/>
      <c r="U130" s="272"/>
      <c r="V130" s="273"/>
      <c r="W130" s="80">
        <f>SUM(W127:W129)</f>
        <v>76.349999999999994</v>
      </c>
      <c r="X130" s="187">
        <f t="shared" ref="X130" si="3">M130</f>
        <v>24.85</v>
      </c>
    </row>
    <row r="131" spans="1:24" ht="15.75" thickBot="1">
      <c r="A131" s="305">
        <v>6</v>
      </c>
      <c r="B131" s="260" t="s">
        <v>283</v>
      </c>
      <c r="C131" s="304" t="s">
        <v>164</v>
      </c>
      <c r="D131" s="258">
        <v>2001</v>
      </c>
      <c r="E131" s="258" t="s">
        <v>85</v>
      </c>
      <c r="F131" s="260" t="s">
        <v>294</v>
      </c>
      <c r="G131" s="3" t="s">
        <v>4</v>
      </c>
      <c r="H131" s="38">
        <v>8.9</v>
      </c>
      <c r="I131" s="39">
        <v>9.1</v>
      </c>
      <c r="J131" s="40">
        <v>9</v>
      </c>
      <c r="K131" s="41">
        <v>9.3000000000000007</v>
      </c>
      <c r="L131" s="42">
        <v>0</v>
      </c>
      <c r="M131" s="43">
        <f>(H131+I131+J131+K131-MAX(H131:K131)-MIN(H131:K131))/2</f>
        <v>9.0499999999999972</v>
      </c>
      <c r="N131" s="84">
        <f>M131*2</f>
        <v>18.099999999999994</v>
      </c>
      <c r="O131" s="42">
        <v>0.5</v>
      </c>
      <c r="P131" s="98">
        <v>0.5</v>
      </c>
      <c r="Q131" s="38">
        <v>8.3000000000000007</v>
      </c>
      <c r="R131" s="39">
        <v>8.1</v>
      </c>
      <c r="S131" s="40">
        <v>8.5</v>
      </c>
      <c r="T131" s="41">
        <v>8.6</v>
      </c>
      <c r="U131" s="43">
        <f>(Q131+R131+S131+T131-MAX(Q131:T131)-MIN(Q131:T131))/2</f>
        <v>8.3999999999999986</v>
      </c>
      <c r="V131" s="44">
        <v>0.3</v>
      </c>
      <c r="W131" s="99">
        <f>SUM(U131,N131,P131)-L131-V131</f>
        <v>26.699999999999992</v>
      </c>
      <c r="X131" s="294" t="str">
        <f>IF(M134&gt;=27,"МС","б\р")</f>
        <v>б\р</v>
      </c>
    </row>
    <row r="132" spans="1:24" ht="15.75" thickBot="1">
      <c r="A132" s="306"/>
      <c r="B132" s="297"/>
      <c r="C132" s="299"/>
      <c r="D132" s="259"/>
      <c r="E132" s="259"/>
      <c r="F132" s="259"/>
      <c r="G132" s="4" t="s">
        <v>18</v>
      </c>
      <c r="H132" s="38">
        <v>8.5</v>
      </c>
      <c r="I132" s="39">
        <v>8.5</v>
      </c>
      <c r="J132" s="40">
        <v>8</v>
      </c>
      <c r="K132" s="41">
        <v>8.4</v>
      </c>
      <c r="L132" s="42">
        <v>0</v>
      </c>
      <c r="M132" s="43">
        <f>(H132+I132+J132+K132-MAX(H132:K132)-MIN(H132:K132))/2</f>
        <v>8.4499999999999993</v>
      </c>
      <c r="N132" s="84">
        <f>M132*2</f>
        <v>16.899999999999999</v>
      </c>
      <c r="O132" s="42">
        <v>0.5</v>
      </c>
      <c r="P132" s="46">
        <v>0.5</v>
      </c>
      <c r="Q132" s="38">
        <v>8.1</v>
      </c>
      <c r="R132" s="39">
        <v>7.8</v>
      </c>
      <c r="S132" s="40">
        <v>8.1</v>
      </c>
      <c r="T132" s="41">
        <v>8.1999999999999993</v>
      </c>
      <c r="U132" s="43">
        <f>(Q132+R132+S132+T132-MAX(Q132:T132)-MIN(Q132:T132))/2</f>
        <v>8.1000000000000014</v>
      </c>
      <c r="V132" s="44">
        <v>0.3</v>
      </c>
      <c r="W132" s="48">
        <f>SUM(U132,N132,P132)-L132-V132</f>
        <v>25.2</v>
      </c>
      <c r="X132" s="295"/>
    </row>
    <row r="133" spans="1:24" ht="20.25" thickBot="1">
      <c r="A133" s="306"/>
      <c r="B133" s="297" t="s">
        <v>284</v>
      </c>
      <c r="C133" s="299" t="s">
        <v>165</v>
      </c>
      <c r="D133" s="259">
        <v>2006</v>
      </c>
      <c r="E133" s="259" t="s">
        <v>85</v>
      </c>
      <c r="F133" s="259"/>
      <c r="G133" s="83" t="s">
        <v>52</v>
      </c>
      <c r="H133" s="38">
        <v>7.5</v>
      </c>
      <c r="I133" s="39">
        <v>7.3</v>
      </c>
      <c r="J133" s="40">
        <v>7</v>
      </c>
      <c r="K133" s="41">
        <v>8</v>
      </c>
      <c r="L133" s="42">
        <v>0</v>
      </c>
      <c r="M133" s="43">
        <f>(H133+I133+J133+K133-MAX(H133:K133)-MIN(H133:K133))/2</f>
        <v>7.4</v>
      </c>
      <c r="N133" s="84">
        <f>M133*2</f>
        <v>14.8</v>
      </c>
      <c r="O133" s="42">
        <v>0.5</v>
      </c>
      <c r="P133" s="46">
        <v>0.5</v>
      </c>
      <c r="Q133" s="38">
        <v>8.4</v>
      </c>
      <c r="R133" s="39">
        <v>7.7</v>
      </c>
      <c r="S133" s="40">
        <v>8.3000000000000007</v>
      </c>
      <c r="T133" s="41">
        <v>8.4</v>
      </c>
      <c r="U133" s="43">
        <f>(Q133+R133+S133+T133-MAX(Q133:T133)-MIN(Q133:T133))/2</f>
        <v>8.3500000000000032</v>
      </c>
      <c r="V133" s="44">
        <v>0.3</v>
      </c>
      <c r="W133" s="48">
        <f>SUM(U133,N133,P133)-L133-V133</f>
        <v>23.350000000000005</v>
      </c>
      <c r="X133" s="296"/>
    </row>
    <row r="134" spans="1:24" ht="15.75" thickBot="1">
      <c r="A134" s="307"/>
      <c r="B134" s="303"/>
      <c r="C134" s="300"/>
      <c r="D134" s="267"/>
      <c r="E134" s="267"/>
      <c r="F134" s="261"/>
      <c r="G134" s="268" t="s">
        <v>49</v>
      </c>
      <c r="H134" s="269"/>
      <c r="I134" s="269"/>
      <c r="J134" s="269"/>
      <c r="K134" s="269"/>
      <c r="L134" s="270"/>
      <c r="M134" s="56">
        <f>SUM(M131:M133)-L131-L132-L133</f>
        <v>24.9</v>
      </c>
      <c r="N134" s="57"/>
      <c r="O134" s="271" t="s">
        <v>53</v>
      </c>
      <c r="P134" s="272"/>
      <c r="Q134" s="272"/>
      <c r="R134" s="272"/>
      <c r="S134" s="272"/>
      <c r="T134" s="272"/>
      <c r="U134" s="272"/>
      <c r="V134" s="273"/>
      <c r="W134" s="80">
        <f>SUM(W131:W133)</f>
        <v>75.25</v>
      </c>
      <c r="X134" s="187">
        <f>M134</f>
        <v>24.9</v>
      </c>
    </row>
    <row r="135" spans="1:24" ht="15.75" thickBot="1">
      <c r="A135" s="305">
        <v>7</v>
      </c>
      <c r="B135" s="342" t="s">
        <v>311</v>
      </c>
      <c r="C135" s="304" t="s">
        <v>162</v>
      </c>
      <c r="D135" s="258">
        <v>2002</v>
      </c>
      <c r="E135" s="258" t="s">
        <v>85</v>
      </c>
      <c r="F135" s="260" t="s">
        <v>313</v>
      </c>
      <c r="G135" s="3" t="s">
        <v>4</v>
      </c>
      <c r="H135" s="38">
        <v>9</v>
      </c>
      <c r="I135" s="39">
        <v>9.1</v>
      </c>
      <c r="J135" s="40">
        <v>9.1999999999999993</v>
      </c>
      <c r="K135" s="41">
        <v>9.1999999999999993</v>
      </c>
      <c r="L135" s="42">
        <v>0</v>
      </c>
      <c r="M135" s="43">
        <f>(H135+I135+J135+K135-MAX(H135:K135)-MIN(H135:K135))/2</f>
        <v>9.15</v>
      </c>
      <c r="N135" s="84">
        <f>M135*2</f>
        <v>18.3</v>
      </c>
      <c r="O135" s="42">
        <v>0.7</v>
      </c>
      <c r="P135" s="46">
        <v>0.5</v>
      </c>
      <c r="Q135" s="38">
        <v>8.6999999999999993</v>
      </c>
      <c r="R135" s="39">
        <v>8.5</v>
      </c>
      <c r="S135" s="40">
        <v>8.9</v>
      </c>
      <c r="T135" s="41">
        <v>8.6</v>
      </c>
      <c r="U135" s="43">
        <f>(Q135+R135+S135+T135-MAX(Q135:T135)-MIN(Q135:T135))/2</f>
        <v>8.6500000000000021</v>
      </c>
      <c r="V135" s="44">
        <v>0.3</v>
      </c>
      <c r="W135" s="48">
        <f>SUM(U135,N135,P135)-L135-V135</f>
        <v>27.150000000000002</v>
      </c>
      <c r="X135" s="294" t="str">
        <f>IF(M138&gt;=27,"МС","б\р")</f>
        <v>б\р</v>
      </c>
    </row>
    <row r="136" spans="1:24" ht="15.75" thickBot="1">
      <c r="A136" s="306"/>
      <c r="B136" s="343"/>
      <c r="C136" s="299"/>
      <c r="D136" s="259"/>
      <c r="E136" s="259"/>
      <c r="F136" s="259"/>
      <c r="G136" s="4" t="s">
        <v>18</v>
      </c>
      <c r="H136" s="38">
        <v>7.2</v>
      </c>
      <c r="I136" s="39">
        <v>7.5</v>
      </c>
      <c r="J136" s="40">
        <v>7.5</v>
      </c>
      <c r="K136" s="41">
        <v>7.7</v>
      </c>
      <c r="L136" s="42">
        <v>0</v>
      </c>
      <c r="M136" s="43">
        <f>(H136+I136+J136+K136-MAX(H136:K136)-MIN(H136:K136))/2</f>
        <v>7.5</v>
      </c>
      <c r="N136" s="84">
        <f>M136*2</f>
        <v>15</v>
      </c>
      <c r="O136" s="42">
        <v>0.8</v>
      </c>
      <c r="P136" s="46">
        <v>0.5</v>
      </c>
      <c r="Q136" s="38">
        <v>8.5</v>
      </c>
      <c r="R136" s="39">
        <v>8.4</v>
      </c>
      <c r="S136" s="40">
        <v>8.5</v>
      </c>
      <c r="T136" s="41">
        <v>8.3000000000000007</v>
      </c>
      <c r="U136" s="43">
        <f>(Q136+R136+S136+T136-MAX(Q136:T136)-MIN(Q136:T136))/2</f>
        <v>8.4500000000000011</v>
      </c>
      <c r="V136" s="44">
        <v>0.3</v>
      </c>
      <c r="W136" s="48">
        <f>SUM(U136,N136,P136)-L136-V136</f>
        <v>23.650000000000002</v>
      </c>
      <c r="X136" s="295"/>
    </row>
    <row r="137" spans="1:24" ht="20.25" thickBot="1">
      <c r="A137" s="306"/>
      <c r="B137" s="302" t="s">
        <v>312</v>
      </c>
      <c r="C137" s="299" t="s">
        <v>163</v>
      </c>
      <c r="D137" s="259">
        <v>2006</v>
      </c>
      <c r="E137" s="259" t="s">
        <v>85</v>
      </c>
      <c r="F137" s="259"/>
      <c r="G137" s="83" t="s">
        <v>52</v>
      </c>
      <c r="H137" s="38">
        <v>7.2</v>
      </c>
      <c r="I137" s="39">
        <v>7.4</v>
      </c>
      <c r="J137" s="40">
        <v>7.1</v>
      </c>
      <c r="K137" s="41">
        <v>7</v>
      </c>
      <c r="L137" s="42">
        <v>0</v>
      </c>
      <c r="M137" s="43">
        <f>(H137+I137+J137+K137-MAX(H137:K137)-MIN(H137:K137))/2</f>
        <v>7.1500000000000021</v>
      </c>
      <c r="N137" s="84">
        <f>M137*2</f>
        <v>14.300000000000004</v>
      </c>
      <c r="O137" s="42">
        <v>0.5</v>
      </c>
      <c r="P137" s="46">
        <v>0.5</v>
      </c>
      <c r="Q137" s="38">
        <v>8.4</v>
      </c>
      <c r="R137" s="39">
        <v>8.3000000000000007</v>
      </c>
      <c r="S137" s="40">
        <v>8.5</v>
      </c>
      <c r="T137" s="41">
        <v>8.3000000000000007</v>
      </c>
      <c r="U137" s="43">
        <f>(Q137+R137+S137+T137-MAX(Q137:T137)-MIN(Q137:T137))/2</f>
        <v>8.35</v>
      </c>
      <c r="V137" s="44">
        <v>0.3</v>
      </c>
      <c r="W137" s="48">
        <f>SUM(U137,N137,P137)-L137-V137</f>
        <v>22.850000000000005</v>
      </c>
      <c r="X137" s="296"/>
    </row>
    <row r="138" spans="1:24" ht="15.75" thickBot="1">
      <c r="A138" s="307"/>
      <c r="B138" s="302"/>
      <c r="C138" s="300"/>
      <c r="D138" s="280"/>
      <c r="E138" s="280"/>
      <c r="F138" s="261"/>
      <c r="G138" s="268" t="s">
        <v>49</v>
      </c>
      <c r="H138" s="269"/>
      <c r="I138" s="269"/>
      <c r="J138" s="269"/>
      <c r="K138" s="269"/>
      <c r="L138" s="270"/>
      <c r="M138" s="56">
        <f>SUM(M135:M137)-L135-L136-L137</f>
        <v>23.8</v>
      </c>
      <c r="N138" s="57"/>
      <c r="O138" s="271" t="s">
        <v>53</v>
      </c>
      <c r="P138" s="272"/>
      <c r="Q138" s="272"/>
      <c r="R138" s="272"/>
      <c r="S138" s="272"/>
      <c r="T138" s="272"/>
      <c r="U138" s="272"/>
      <c r="V138" s="273"/>
      <c r="W138" s="80">
        <f>SUM(W135:W137)</f>
        <v>73.650000000000006</v>
      </c>
      <c r="X138" s="187">
        <f>M138</f>
        <v>23.8</v>
      </c>
    </row>
    <row r="139" spans="1:24" ht="15.75" thickBot="1">
      <c r="A139" s="305">
        <v>8</v>
      </c>
      <c r="B139" s="260" t="s">
        <v>297</v>
      </c>
      <c r="C139" s="304" t="s">
        <v>170</v>
      </c>
      <c r="D139" s="258">
        <v>2007</v>
      </c>
      <c r="E139" s="258" t="s">
        <v>94</v>
      </c>
      <c r="F139" s="260" t="s">
        <v>296</v>
      </c>
      <c r="G139" s="3" t="s">
        <v>4</v>
      </c>
      <c r="H139" s="38">
        <v>7.6</v>
      </c>
      <c r="I139" s="39">
        <v>7.5</v>
      </c>
      <c r="J139" s="40">
        <v>7.6</v>
      </c>
      <c r="K139" s="41">
        <v>7.3</v>
      </c>
      <c r="L139" s="42">
        <v>0</v>
      </c>
      <c r="M139" s="43">
        <f>(H139+I139+J139+K139-MAX(H139:K139)-MIN(H139:K139))/2</f>
        <v>7.5499999999999989</v>
      </c>
      <c r="N139" s="44">
        <f>M139*2</f>
        <v>15.099999999999998</v>
      </c>
      <c r="O139" s="100">
        <v>0.5</v>
      </c>
      <c r="P139" s="98">
        <v>0.5</v>
      </c>
      <c r="Q139" s="38">
        <v>8</v>
      </c>
      <c r="R139" s="39">
        <v>7.7</v>
      </c>
      <c r="S139" s="40">
        <v>7.8</v>
      </c>
      <c r="T139" s="47">
        <v>8</v>
      </c>
      <c r="U139" s="43">
        <f>(Q139+R139+S139+T139-MAX(Q139:T139)-MIN(Q139:T139))/2</f>
        <v>7.9</v>
      </c>
      <c r="V139" s="44">
        <v>0</v>
      </c>
      <c r="W139" s="99">
        <f>SUM(U139,N139,P139)-L139-V139</f>
        <v>23.5</v>
      </c>
      <c r="X139" s="294" t="s">
        <v>127</v>
      </c>
    </row>
    <row r="140" spans="1:24" ht="15.75" thickBot="1">
      <c r="A140" s="306"/>
      <c r="B140" s="308"/>
      <c r="C140" s="299"/>
      <c r="D140" s="259"/>
      <c r="E140" s="259"/>
      <c r="F140" s="259"/>
      <c r="G140" s="4" t="s">
        <v>18</v>
      </c>
      <c r="H140" s="38">
        <v>6.4</v>
      </c>
      <c r="I140" s="39">
        <v>6.7</v>
      </c>
      <c r="J140" s="40">
        <v>6.7</v>
      </c>
      <c r="K140" s="41">
        <v>6.8</v>
      </c>
      <c r="L140" s="42">
        <v>0</v>
      </c>
      <c r="M140" s="43">
        <f>(H140+I140+J140+K140-MAX(H140:K140)-MIN(H140:K140))/2</f>
        <v>6.7</v>
      </c>
      <c r="N140" s="44">
        <f>M140*2</f>
        <v>13.4</v>
      </c>
      <c r="O140" s="42">
        <v>0.3</v>
      </c>
      <c r="P140" s="46">
        <v>0.3</v>
      </c>
      <c r="Q140" s="38">
        <v>7.8</v>
      </c>
      <c r="R140" s="39">
        <v>7.4</v>
      </c>
      <c r="S140" s="40">
        <v>7.8</v>
      </c>
      <c r="T140" s="47">
        <v>7.9</v>
      </c>
      <c r="U140" s="43">
        <f>(Q140+R140+S140+T140-MAX(Q140:T140)-MIN(Q140:T140))/2</f>
        <v>7.8</v>
      </c>
      <c r="V140" s="44">
        <v>0</v>
      </c>
      <c r="W140" s="48">
        <f>SUM(U140,N140,P140)-L140-V140</f>
        <v>21.5</v>
      </c>
      <c r="X140" s="295"/>
    </row>
    <row r="141" spans="1:24" ht="20.25" thickBot="1">
      <c r="A141" s="306"/>
      <c r="B141" s="297" t="s">
        <v>298</v>
      </c>
      <c r="C141" s="299" t="s">
        <v>171</v>
      </c>
      <c r="D141" s="259">
        <v>2001</v>
      </c>
      <c r="E141" s="259" t="s">
        <v>94</v>
      </c>
      <c r="F141" s="259"/>
      <c r="G141" s="83" t="s">
        <v>52</v>
      </c>
      <c r="H141" s="38">
        <v>8.3000000000000007</v>
      </c>
      <c r="I141" s="39">
        <v>7.9</v>
      </c>
      <c r="J141" s="40">
        <v>8</v>
      </c>
      <c r="K141" s="41">
        <v>7.7</v>
      </c>
      <c r="L141" s="42">
        <v>2</v>
      </c>
      <c r="M141" s="43">
        <f>(H141+I141+J141+K141-MAX(H141:K141)-MIN(H141:K141))/2</f>
        <v>7.9500000000000011</v>
      </c>
      <c r="N141" s="44">
        <f>M141*2</f>
        <v>15.900000000000002</v>
      </c>
      <c r="O141" s="100">
        <v>0.5</v>
      </c>
      <c r="P141" s="46">
        <v>0.5</v>
      </c>
      <c r="Q141" s="38">
        <v>7.6</v>
      </c>
      <c r="R141" s="39">
        <v>8</v>
      </c>
      <c r="S141" s="40">
        <v>8</v>
      </c>
      <c r="T141" s="47">
        <v>7.9</v>
      </c>
      <c r="U141" s="43">
        <f>(Q141+R141+S141+T141-MAX(Q141:T141)-MIN(Q141:T141))/2</f>
        <v>7.95</v>
      </c>
      <c r="V141" s="55">
        <v>0</v>
      </c>
      <c r="W141" s="48">
        <f>SUM(U141,N141,P141)-L141-V141</f>
        <v>22.35</v>
      </c>
      <c r="X141" s="296"/>
    </row>
    <row r="142" spans="1:24" ht="15.75" thickBot="1">
      <c r="A142" s="307"/>
      <c r="B142" s="298"/>
      <c r="C142" s="300"/>
      <c r="D142" s="261"/>
      <c r="E142" s="267"/>
      <c r="F142" s="261"/>
      <c r="G142" s="268" t="s">
        <v>49</v>
      </c>
      <c r="H142" s="269"/>
      <c r="I142" s="269"/>
      <c r="J142" s="269"/>
      <c r="K142" s="269"/>
      <c r="L142" s="270"/>
      <c r="M142" s="56">
        <f>SUM(M139:M141)-L139-L140-L141</f>
        <v>20.200000000000003</v>
      </c>
      <c r="N142" s="57"/>
      <c r="O142" s="271" t="s">
        <v>53</v>
      </c>
      <c r="P142" s="272"/>
      <c r="Q142" s="272"/>
      <c r="R142" s="272"/>
      <c r="S142" s="272"/>
      <c r="T142" s="272"/>
      <c r="U142" s="272"/>
      <c r="V142" s="273"/>
      <c r="W142" s="80">
        <f>SUM(W139:W141)</f>
        <v>67.349999999999994</v>
      </c>
      <c r="X142" s="58">
        <f>M142</f>
        <v>20.200000000000003</v>
      </c>
    </row>
    <row r="143" spans="1:24">
      <c r="A143" s="70"/>
      <c r="B143" s="77"/>
      <c r="C143" s="116"/>
      <c r="D143" s="117"/>
      <c r="E143" s="72"/>
      <c r="F143" s="32"/>
      <c r="G143" s="73"/>
      <c r="H143" s="73"/>
      <c r="I143" s="73"/>
      <c r="J143" s="73"/>
      <c r="K143" s="73"/>
      <c r="L143" s="73"/>
      <c r="M143" s="59"/>
      <c r="N143" s="60"/>
      <c r="O143" s="74"/>
      <c r="P143" s="74"/>
      <c r="Q143" s="74"/>
      <c r="R143" s="74"/>
      <c r="S143" s="74"/>
      <c r="T143" s="74"/>
      <c r="U143" s="74"/>
      <c r="V143" s="74"/>
      <c r="W143" s="61"/>
      <c r="X143" s="62"/>
    </row>
    <row r="144" spans="1:24">
      <c r="A144" s="70"/>
      <c r="B144" s="91"/>
      <c r="C144" s="301" t="s">
        <v>57</v>
      </c>
      <c r="D144" s="301"/>
      <c r="E144" s="301"/>
      <c r="F144" s="301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165"/>
      <c r="S144" s="64"/>
      <c r="T144" s="166" t="s">
        <v>144</v>
      </c>
      <c r="U144" s="166"/>
      <c r="V144" s="92"/>
      <c r="W144" s="61"/>
      <c r="X144" s="62"/>
    </row>
    <row r="145" spans="1:24">
      <c r="A145" s="70"/>
      <c r="B145" s="91"/>
      <c r="C145" s="161" t="s">
        <v>148</v>
      </c>
      <c r="D145" s="64"/>
      <c r="E145" s="64"/>
      <c r="F145" s="165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165"/>
      <c r="S145" s="64"/>
      <c r="T145" s="166" t="s">
        <v>61</v>
      </c>
      <c r="U145" s="166"/>
      <c r="V145" s="92"/>
      <c r="W145" s="61"/>
      <c r="X145" s="62"/>
    </row>
    <row r="146" spans="1:24" ht="15.75">
      <c r="A146" s="70"/>
      <c r="B146" s="91"/>
      <c r="C146" s="161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165"/>
      <c r="S146" s="64"/>
      <c r="T146" s="168"/>
      <c r="U146" s="168"/>
      <c r="V146" s="92"/>
      <c r="W146" s="61"/>
      <c r="X146" s="62"/>
    </row>
    <row r="147" spans="1:24">
      <c r="A147" s="70"/>
      <c r="B147" s="91"/>
      <c r="C147" s="301" t="s">
        <v>13</v>
      </c>
      <c r="D147" s="301"/>
      <c r="E147" s="301"/>
      <c r="F147" s="301"/>
      <c r="G147" s="301"/>
      <c r="H147" s="301"/>
      <c r="I147" s="64"/>
      <c r="J147" s="64"/>
      <c r="K147" s="64"/>
      <c r="L147" s="165"/>
      <c r="M147" s="64"/>
      <c r="N147" s="64"/>
      <c r="O147" s="64"/>
      <c r="P147" s="64"/>
      <c r="Q147" s="64"/>
      <c r="R147" s="64"/>
      <c r="S147" s="64"/>
      <c r="T147" s="166" t="s">
        <v>143</v>
      </c>
      <c r="U147" s="166"/>
      <c r="V147" s="92"/>
      <c r="W147" s="61"/>
      <c r="X147" s="62"/>
    </row>
    <row r="148" spans="1:24">
      <c r="A148" s="70"/>
      <c r="B148" s="91"/>
      <c r="C148" s="161" t="s">
        <v>147</v>
      </c>
      <c r="D148" s="161"/>
      <c r="E148" s="161"/>
      <c r="F148" s="64"/>
      <c r="G148" s="64"/>
      <c r="H148" s="64"/>
      <c r="I148" s="64"/>
      <c r="J148" s="64"/>
      <c r="K148" s="64"/>
      <c r="L148" s="165"/>
      <c r="M148" s="64"/>
      <c r="N148" s="64"/>
      <c r="O148" s="64"/>
      <c r="P148" s="64"/>
      <c r="Q148" s="64"/>
      <c r="R148" s="64"/>
      <c r="S148" s="64"/>
      <c r="T148" s="166" t="s">
        <v>102</v>
      </c>
      <c r="U148" s="166"/>
      <c r="V148" s="92"/>
      <c r="W148" s="61"/>
      <c r="X148" s="62"/>
    </row>
    <row r="149" spans="1:24">
      <c r="A149" s="70"/>
      <c r="B149" s="91"/>
      <c r="C149" s="165"/>
      <c r="D149" s="165"/>
      <c r="E149" s="165"/>
      <c r="F149" s="165"/>
      <c r="G149" s="165"/>
      <c r="H149" s="165"/>
      <c r="I149" s="165"/>
      <c r="J149" s="165"/>
      <c r="K149" s="165"/>
      <c r="L149" s="169"/>
      <c r="M149" s="169"/>
      <c r="N149" s="169"/>
      <c r="O149" s="169"/>
      <c r="P149" s="169"/>
      <c r="Q149" s="169"/>
      <c r="R149" s="169"/>
      <c r="S149" s="169"/>
      <c r="T149" s="166"/>
      <c r="U149" s="166"/>
      <c r="V149" s="92"/>
      <c r="W149" s="61"/>
      <c r="X149" s="62"/>
    </row>
    <row r="150" spans="1:24">
      <c r="A150" s="70"/>
      <c r="B150" s="91"/>
      <c r="C150" s="301" t="s">
        <v>14</v>
      </c>
      <c r="D150" s="301"/>
      <c r="E150" s="301"/>
      <c r="F150" s="301"/>
      <c r="G150" s="301"/>
      <c r="H150" s="301"/>
      <c r="I150" s="164"/>
      <c r="J150" s="119"/>
      <c r="K150" s="119"/>
      <c r="L150" s="119"/>
      <c r="M150" s="119"/>
      <c r="N150" s="119"/>
      <c r="O150" s="119"/>
      <c r="P150" s="119"/>
      <c r="Q150" s="165"/>
      <c r="R150" s="64"/>
      <c r="S150" s="64"/>
      <c r="T150" s="166" t="s">
        <v>145</v>
      </c>
      <c r="U150" s="166"/>
      <c r="V150" s="92"/>
      <c r="W150" s="61"/>
      <c r="X150" s="62"/>
    </row>
    <row r="151" spans="1:24">
      <c r="A151" s="70"/>
      <c r="B151" s="91"/>
      <c r="C151" s="161" t="s">
        <v>147</v>
      </c>
      <c r="D151" s="161"/>
      <c r="E151" s="161"/>
      <c r="F151" s="64"/>
      <c r="G151" s="64"/>
      <c r="H151" s="64"/>
      <c r="I151" s="164"/>
      <c r="J151" s="119"/>
      <c r="K151" s="119"/>
      <c r="L151" s="119"/>
      <c r="M151" s="119"/>
      <c r="N151" s="119"/>
      <c r="O151" s="119"/>
      <c r="P151" s="119"/>
      <c r="Q151" s="165"/>
      <c r="R151" s="64"/>
      <c r="S151" s="64"/>
      <c r="T151" s="166" t="s">
        <v>146</v>
      </c>
      <c r="U151" s="166"/>
      <c r="V151" s="92"/>
      <c r="W151" s="61"/>
      <c r="X151" s="62"/>
    </row>
    <row r="152" spans="1:24">
      <c r="A152" s="70"/>
      <c r="B152" s="77"/>
      <c r="C152" s="116"/>
      <c r="D152" s="72"/>
      <c r="E152" s="72"/>
      <c r="F152" s="32"/>
      <c r="G152" s="73"/>
      <c r="H152" s="73"/>
      <c r="I152" s="73"/>
      <c r="J152" s="73"/>
      <c r="K152" s="73"/>
      <c r="L152" s="73"/>
      <c r="M152" s="59"/>
      <c r="N152" s="60"/>
      <c r="O152" s="74"/>
      <c r="P152" s="74"/>
      <c r="Q152" s="74"/>
      <c r="R152" s="74"/>
      <c r="S152" s="74"/>
      <c r="T152" s="86"/>
      <c r="U152" s="86"/>
      <c r="V152" s="86"/>
      <c r="W152" s="61"/>
      <c r="X152" s="62"/>
    </row>
  </sheetData>
  <mergeCells count="298">
    <mergeCell ref="A81:A84"/>
    <mergeCell ref="B81:B82"/>
    <mergeCell ref="C81:C82"/>
    <mergeCell ref="D81:D82"/>
    <mergeCell ref="E81:E82"/>
    <mergeCell ref="F81:F84"/>
    <mergeCell ref="X81:X83"/>
    <mergeCell ref="B83:B84"/>
    <mergeCell ref="C83:C84"/>
    <mergeCell ref="D83:D84"/>
    <mergeCell ref="E83:E84"/>
    <mergeCell ref="G84:L84"/>
    <mergeCell ref="O84:V84"/>
    <mergeCell ref="A77:A80"/>
    <mergeCell ref="B77:B78"/>
    <mergeCell ref="C77:C78"/>
    <mergeCell ref="D77:D78"/>
    <mergeCell ref="E77:E78"/>
    <mergeCell ref="B79:B80"/>
    <mergeCell ref="C79:C80"/>
    <mergeCell ref="D79:D80"/>
    <mergeCell ref="E79:E80"/>
    <mergeCell ref="A53:X53"/>
    <mergeCell ref="A54:X54"/>
    <mergeCell ref="B57:C57"/>
    <mergeCell ref="C21:F21"/>
    <mergeCell ref="C24:H24"/>
    <mergeCell ref="C27:H27"/>
    <mergeCell ref="C86:F86"/>
    <mergeCell ref="C89:H89"/>
    <mergeCell ref="C92:H92"/>
    <mergeCell ref="C73:C74"/>
    <mergeCell ref="C75:C76"/>
    <mergeCell ref="A73:A76"/>
    <mergeCell ref="B73:B74"/>
    <mergeCell ref="D73:D74"/>
    <mergeCell ref="D75:D76"/>
    <mergeCell ref="E75:E76"/>
    <mergeCell ref="E73:E74"/>
    <mergeCell ref="B69:B70"/>
    <mergeCell ref="C69:C70"/>
    <mergeCell ref="B71:B72"/>
    <mergeCell ref="C71:C72"/>
    <mergeCell ref="X65:X67"/>
    <mergeCell ref="X59:X60"/>
    <mergeCell ref="G64:L64"/>
    <mergeCell ref="E109:E110"/>
    <mergeCell ref="F109:F110"/>
    <mergeCell ref="B135:B136"/>
    <mergeCell ref="C135:C136"/>
    <mergeCell ref="D135:D136"/>
    <mergeCell ref="A109:A110"/>
    <mergeCell ref="C109:C110"/>
    <mergeCell ref="A127:A130"/>
    <mergeCell ref="B127:B128"/>
    <mergeCell ref="A111:A114"/>
    <mergeCell ref="B111:B112"/>
    <mergeCell ref="C111:C112"/>
    <mergeCell ref="D111:D112"/>
    <mergeCell ref="E111:E112"/>
    <mergeCell ref="F111:F114"/>
    <mergeCell ref="A123:A126"/>
    <mergeCell ref="A135:A138"/>
    <mergeCell ref="A104:X104"/>
    <mergeCell ref="B107:C107"/>
    <mergeCell ref="A1:X1"/>
    <mergeCell ref="A2:X2"/>
    <mergeCell ref="A13:X13"/>
    <mergeCell ref="B5:C5"/>
    <mergeCell ref="X131:X133"/>
    <mergeCell ref="B133:B134"/>
    <mergeCell ref="C133:C134"/>
    <mergeCell ref="D133:D134"/>
    <mergeCell ref="E133:E134"/>
    <mergeCell ref="G134:L134"/>
    <mergeCell ref="O134:V134"/>
    <mergeCell ref="O14:O15"/>
    <mergeCell ref="P14:P15"/>
    <mergeCell ref="Q14:T14"/>
    <mergeCell ref="N14:N15"/>
    <mergeCell ref="F14:F15"/>
    <mergeCell ref="G14:G15"/>
    <mergeCell ref="M14:M15"/>
    <mergeCell ref="X73:X75"/>
    <mergeCell ref="B75:B76"/>
    <mergeCell ref="X16:X18"/>
    <mergeCell ref="F131:F134"/>
    <mergeCell ref="E18:E19"/>
    <mergeCell ref="G19:L19"/>
    <mergeCell ref="U14:U15"/>
    <mergeCell ref="V14:V15"/>
    <mergeCell ref="W14:W15"/>
    <mergeCell ref="U59:U60"/>
    <mergeCell ref="V59:V60"/>
    <mergeCell ref="B67:B68"/>
    <mergeCell ref="C67:C68"/>
    <mergeCell ref="D67:D68"/>
    <mergeCell ref="E67:E68"/>
    <mergeCell ref="D18:D19"/>
    <mergeCell ref="F16:F19"/>
    <mergeCell ref="O68:V68"/>
    <mergeCell ref="O19:V19"/>
    <mergeCell ref="W59:W60"/>
    <mergeCell ref="Q59:T59"/>
    <mergeCell ref="D16:D17"/>
    <mergeCell ref="E16:E17"/>
    <mergeCell ref="B61:B62"/>
    <mergeCell ref="G59:G60"/>
    <mergeCell ref="H59:K59"/>
    <mergeCell ref="L59:L60"/>
    <mergeCell ref="M59:M60"/>
    <mergeCell ref="A14:A15"/>
    <mergeCell ref="C14:C15"/>
    <mergeCell ref="D14:D15"/>
    <mergeCell ref="H14:K14"/>
    <mergeCell ref="L14:L15"/>
    <mergeCell ref="X14:X15"/>
    <mergeCell ref="A16:A19"/>
    <mergeCell ref="A65:A68"/>
    <mergeCell ref="B65:B66"/>
    <mergeCell ref="C65:C66"/>
    <mergeCell ref="D65:D66"/>
    <mergeCell ref="O59:O60"/>
    <mergeCell ref="P59:P60"/>
    <mergeCell ref="N59:N60"/>
    <mergeCell ref="X61:X63"/>
    <mergeCell ref="O64:V64"/>
    <mergeCell ref="G68:L68"/>
    <mergeCell ref="E14:E15"/>
    <mergeCell ref="C63:C64"/>
    <mergeCell ref="B16:B17"/>
    <mergeCell ref="B18:B19"/>
    <mergeCell ref="C18:C19"/>
    <mergeCell ref="C16:C17"/>
    <mergeCell ref="A58:X58"/>
    <mergeCell ref="N109:N110"/>
    <mergeCell ref="O109:O110"/>
    <mergeCell ref="P109:P110"/>
    <mergeCell ref="C144:F144"/>
    <mergeCell ref="C147:H147"/>
    <mergeCell ref="G109:G110"/>
    <mergeCell ref="H109:K109"/>
    <mergeCell ref="E135:E136"/>
    <mergeCell ref="F135:F138"/>
    <mergeCell ref="C127:C128"/>
    <mergeCell ref="D127:D128"/>
    <mergeCell ref="E127:E128"/>
    <mergeCell ref="F127:F130"/>
    <mergeCell ref="E123:E124"/>
    <mergeCell ref="F123:F126"/>
    <mergeCell ref="C121:C122"/>
    <mergeCell ref="G122:L122"/>
    <mergeCell ref="O122:V122"/>
    <mergeCell ref="C117:C118"/>
    <mergeCell ref="D117:D118"/>
    <mergeCell ref="E117:E118"/>
    <mergeCell ref="G118:L118"/>
    <mergeCell ref="O118:V118"/>
    <mergeCell ref="D109:D110"/>
    <mergeCell ref="X109:X110"/>
    <mergeCell ref="B131:B132"/>
    <mergeCell ref="F119:F122"/>
    <mergeCell ref="D121:D122"/>
    <mergeCell ref="E121:E122"/>
    <mergeCell ref="O138:V138"/>
    <mergeCell ref="U109:U110"/>
    <mergeCell ref="C137:C138"/>
    <mergeCell ref="D137:D138"/>
    <mergeCell ref="E137:E138"/>
    <mergeCell ref="G138:L138"/>
    <mergeCell ref="X119:X121"/>
    <mergeCell ref="B121:B122"/>
    <mergeCell ref="X115:X117"/>
    <mergeCell ref="B117:B118"/>
    <mergeCell ref="X135:X137"/>
    <mergeCell ref="W109:W110"/>
    <mergeCell ref="B115:B116"/>
    <mergeCell ref="C115:C116"/>
    <mergeCell ref="D115:D116"/>
    <mergeCell ref="E115:E116"/>
    <mergeCell ref="F115:F118"/>
    <mergeCell ref="L109:L110"/>
    <mergeCell ref="M109:M110"/>
    <mergeCell ref="A61:A64"/>
    <mergeCell ref="C61:C62"/>
    <mergeCell ref="D61:D62"/>
    <mergeCell ref="E61:E62"/>
    <mergeCell ref="B63:B64"/>
    <mergeCell ref="A69:A72"/>
    <mergeCell ref="F59:F60"/>
    <mergeCell ref="F77:F80"/>
    <mergeCell ref="A131:A134"/>
    <mergeCell ref="C131:C132"/>
    <mergeCell ref="D131:D132"/>
    <mergeCell ref="E131:E132"/>
    <mergeCell ref="F61:F64"/>
    <mergeCell ref="E65:E66"/>
    <mergeCell ref="F65:F68"/>
    <mergeCell ref="D63:D64"/>
    <mergeCell ref="E63:E64"/>
    <mergeCell ref="A59:A60"/>
    <mergeCell ref="C59:C60"/>
    <mergeCell ref="D59:D60"/>
    <mergeCell ref="E59:E60"/>
    <mergeCell ref="A108:X108"/>
    <mergeCell ref="X69:X71"/>
    <mergeCell ref="A103:X103"/>
    <mergeCell ref="G72:L72"/>
    <mergeCell ref="O72:V72"/>
    <mergeCell ref="D71:D72"/>
    <mergeCell ref="D69:D70"/>
    <mergeCell ref="E69:E70"/>
    <mergeCell ref="F69:F72"/>
    <mergeCell ref="E71:E72"/>
    <mergeCell ref="G76:L76"/>
    <mergeCell ref="O76:V76"/>
    <mergeCell ref="F73:F76"/>
    <mergeCell ref="X77:X79"/>
    <mergeCell ref="G80:L80"/>
    <mergeCell ref="O80:V80"/>
    <mergeCell ref="A139:A142"/>
    <mergeCell ref="B139:B140"/>
    <mergeCell ref="C139:C140"/>
    <mergeCell ref="D139:D140"/>
    <mergeCell ref="E139:E140"/>
    <mergeCell ref="F139:F142"/>
    <mergeCell ref="X139:X141"/>
    <mergeCell ref="B141:B142"/>
    <mergeCell ref="C141:C142"/>
    <mergeCell ref="D141:D142"/>
    <mergeCell ref="E141:E142"/>
    <mergeCell ref="G142:L142"/>
    <mergeCell ref="O142:V142"/>
    <mergeCell ref="A119:A122"/>
    <mergeCell ref="B119:B120"/>
    <mergeCell ref="C119:C120"/>
    <mergeCell ref="D119:D120"/>
    <mergeCell ref="E119:E120"/>
    <mergeCell ref="A115:A118"/>
    <mergeCell ref="Q109:T109"/>
    <mergeCell ref="V109:V110"/>
    <mergeCell ref="X111:X113"/>
    <mergeCell ref="B113:B114"/>
    <mergeCell ref="C113:C114"/>
    <mergeCell ref="D113:D114"/>
    <mergeCell ref="E113:E114"/>
    <mergeCell ref="G114:L114"/>
    <mergeCell ref="O114:V114"/>
    <mergeCell ref="X123:X125"/>
    <mergeCell ref="B125:B126"/>
    <mergeCell ref="C125:C126"/>
    <mergeCell ref="D125:D126"/>
    <mergeCell ref="E125:E126"/>
    <mergeCell ref="G126:L126"/>
    <mergeCell ref="O126:V126"/>
    <mergeCell ref="B123:B124"/>
    <mergeCell ref="C123:C124"/>
    <mergeCell ref="D123:D124"/>
    <mergeCell ref="X127:X129"/>
    <mergeCell ref="B129:B130"/>
    <mergeCell ref="C129:C130"/>
    <mergeCell ref="D129:D130"/>
    <mergeCell ref="E129:E130"/>
    <mergeCell ref="G130:L130"/>
    <mergeCell ref="O130:V130"/>
    <mergeCell ref="C150:H150"/>
    <mergeCell ref="B137:B138"/>
    <mergeCell ref="A6:X6"/>
    <mergeCell ref="A7:A8"/>
    <mergeCell ref="C7:C8"/>
    <mergeCell ref="D7:D8"/>
    <mergeCell ref="E7:E8"/>
    <mergeCell ref="F7:F8"/>
    <mergeCell ref="G7:G8"/>
    <mergeCell ref="H7:K7"/>
    <mergeCell ref="L7:L8"/>
    <mergeCell ref="M7:M8"/>
    <mergeCell ref="N7:N8"/>
    <mergeCell ref="O7:O8"/>
    <mergeCell ref="P7:P8"/>
    <mergeCell ref="Q7:T7"/>
    <mergeCell ref="U7:U8"/>
    <mergeCell ref="V7:V8"/>
    <mergeCell ref="W7:W8"/>
    <mergeCell ref="X7:X8"/>
    <mergeCell ref="A9:A12"/>
    <mergeCell ref="B9:B10"/>
    <mergeCell ref="C9:C10"/>
    <mergeCell ref="D9:D10"/>
    <mergeCell ref="E9:E10"/>
    <mergeCell ref="F9:F12"/>
    <mergeCell ref="X9:X11"/>
    <mergeCell ref="B11:B12"/>
    <mergeCell ref="C11:C12"/>
    <mergeCell ref="D11:D12"/>
    <mergeCell ref="E11:E12"/>
    <mergeCell ref="G12:L12"/>
    <mergeCell ref="O12:V12"/>
  </mergeCells>
  <phoneticPr fontId="0" type="noConversion"/>
  <printOptions horizontalCentered="1"/>
  <pageMargins left="0.23622047244094491" right="0.23622047244094491" top="0.31496062992125984" bottom="0.31496062992125984" header="3.937007874015748E-2" footer="3.937007874015748E-2"/>
  <pageSetup paperSize="9" scale="68" orientation="landscape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AA116"/>
  <sheetViews>
    <sheetView view="pageBreakPreview" zoomScale="80" zoomScaleNormal="100" zoomScaleSheetLayoutView="80" workbookViewId="0">
      <selection activeCell="A11" sqref="A11:C22"/>
    </sheetView>
  </sheetViews>
  <sheetFormatPr defaultColWidth="9.140625" defaultRowHeight="15"/>
  <cols>
    <col min="1" max="1" width="4" style="33" customWidth="1"/>
    <col min="2" max="2" width="15.5703125" style="75" customWidth="1"/>
    <col min="3" max="3" width="23.85546875" style="33" customWidth="1"/>
    <col min="4" max="4" width="6.42578125" style="33" customWidth="1"/>
    <col min="5" max="5" width="6" style="33" customWidth="1"/>
    <col min="6" max="6" width="17.28515625" style="33" customWidth="1"/>
    <col min="7" max="7" width="14.7109375" style="33" customWidth="1"/>
    <col min="8" max="11" width="5.7109375" style="33" customWidth="1"/>
    <col min="12" max="12" width="8.7109375" style="33" customWidth="1"/>
    <col min="13" max="13" width="8.42578125" style="33" customWidth="1"/>
    <col min="14" max="15" width="8.5703125" style="33" customWidth="1"/>
    <col min="16" max="16" width="8.28515625" style="33" customWidth="1"/>
    <col min="17" max="20" width="5.7109375" style="33" customWidth="1"/>
    <col min="21" max="21" width="8.5703125" style="33" customWidth="1"/>
    <col min="22" max="22" width="8.7109375" style="33" customWidth="1"/>
    <col min="23" max="23" width="10.7109375" style="33" customWidth="1"/>
    <col min="24" max="24" width="8.28515625" style="33" customWidth="1"/>
    <col min="25" max="16384" width="9.140625" style="1"/>
  </cols>
  <sheetData>
    <row r="3" spans="1:24" ht="20.100000000000001" customHeight="1">
      <c r="A3" s="328" t="s">
        <v>140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</row>
    <row r="4" spans="1:24" ht="20.100000000000001" customHeight="1">
      <c r="A4" s="328" t="s">
        <v>151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</row>
    <row r="5" spans="1:24" ht="20.100000000000001" customHeight="1">
      <c r="B5" s="33"/>
      <c r="C5" s="34"/>
      <c r="D5" s="34"/>
    </row>
    <row r="6" spans="1:24" ht="20.100000000000001" customHeight="1">
      <c r="B6" s="33"/>
      <c r="C6" s="34"/>
      <c r="D6" s="34"/>
    </row>
    <row r="7" spans="1:24" ht="18" customHeight="1" thickBot="1">
      <c r="B7" s="337" t="s">
        <v>142</v>
      </c>
      <c r="C7" s="337"/>
      <c r="G7" s="34"/>
      <c r="P7" s="34" t="s">
        <v>141</v>
      </c>
    </row>
    <row r="8" spans="1:24" ht="20.100000000000001" customHeight="1" thickBot="1">
      <c r="A8" s="274" t="s">
        <v>178</v>
      </c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6"/>
    </row>
    <row r="9" spans="1:24" ht="20.100000000000001" customHeight="1" thickBot="1">
      <c r="A9" s="325" t="s">
        <v>0</v>
      </c>
      <c r="B9" s="35" t="s">
        <v>2</v>
      </c>
      <c r="C9" s="325" t="s">
        <v>1</v>
      </c>
      <c r="D9" s="326" t="s">
        <v>28</v>
      </c>
      <c r="E9" s="327" t="s">
        <v>27</v>
      </c>
      <c r="F9" s="319" t="s">
        <v>17</v>
      </c>
      <c r="G9" s="330" t="s">
        <v>3</v>
      </c>
      <c r="H9" s="309" t="s">
        <v>50</v>
      </c>
      <c r="I9" s="310"/>
      <c r="J9" s="310"/>
      <c r="K9" s="311"/>
      <c r="L9" s="312" t="s">
        <v>32</v>
      </c>
      <c r="M9" s="312" t="s">
        <v>33</v>
      </c>
      <c r="N9" s="312" t="s">
        <v>34</v>
      </c>
      <c r="O9" s="329" t="s">
        <v>26</v>
      </c>
      <c r="P9" s="327" t="s">
        <v>31</v>
      </c>
      <c r="Q9" s="309" t="s">
        <v>51</v>
      </c>
      <c r="R9" s="310"/>
      <c r="S9" s="310"/>
      <c r="T9" s="311"/>
      <c r="U9" s="312" t="s">
        <v>30</v>
      </c>
      <c r="V9" s="312" t="s">
        <v>29</v>
      </c>
      <c r="W9" s="312" t="s">
        <v>35</v>
      </c>
      <c r="X9" s="312" t="s">
        <v>58</v>
      </c>
    </row>
    <row r="10" spans="1:24" ht="20.100000000000001" customHeight="1" thickBot="1">
      <c r="A10" s="278"/>
      <c r="B10" s="69" t="s">
        <v>16</v>
      </c>
      <c r="C10" s="277"/>
      <c r="D10" s="280"/>
      <c r="E10" s="282"/>
      <c r="F10" s="284"/>
      <c r="G10" s="286"/>
      <c r="H10" s="211" t="s">
        <v>19</v>
      </c>
      <c r="I10" s="211" t="s">
        <v>20</v>
      </c>
      <c r="J10" s="211" t="s">
        <v>21</v>
      </c>
      <c r="K10" s="211" t="s">
        <v>22</v>
      </c>
      <c r="L10" s="291" t="s">
        <v>11</v>
      </c>
      <c r="M10" s="291" t="s">
        <v>23</v>
      </c>
      <c r="N10" s="291" t="s">
        <v>24</v>
      </c>
      <c r="O10" s="293"/>
      <c r="P10" s="282" t="s">
        <v>25</v>
      </c>
      <c r="Q10" s="211" t="s">
        <v>5</v>
      </c>
      <c r="R10" s="211" t="s">
        <v>6</v>
      </c>
      <c r="S10" s="211" t="s">
        <v>7</v>
      </c>
      <c r="T10" s="211" t="s">
        <v>8</v>
      </c>
      <c r="U10" s="291" t="s">
        <v>10</v>
      </c>
      <c r="V10" s="291" t="s">
        <v>9</v>
      </c>
      <c r="W10" s="291" t="s">
        <v>12</v>
      </c>
      <c r="X10" s="291" t="s">
        <v>15</v>
      </c>
    </row>
    <row r="11" spans="1:24" ht="20.100000000000001" customHeight="1" thickBot="1">
      <c r="A11" s="251">
        <v>1</v>
      </c>
      <c r="B11" s="346" t="s">
        <v>311</v>
      </c>
      <c r="C11" s="256" t="s">
        <v>104</v>
      </c>
      <c r="D11" s="258">
        <v>2003</v>
      </c>
      <c r="E11" s="258" t="s">
        <v>94</v>
      </c>
      <c r="F11" s="260" t="s">
        <v>313</v>
      </c>
      <c r="G11" s="3" t="s">
        <v>4</v>
      </c>
      <c r="H11" s="38">
        <v>8.9</v>
      </c>
      <c r="I11" s="39">
        <v>9</v>
      </c>
      <c r="J11" s="40">
        <v>8.9</v>
      </c>
      <c r="K11" s="41">
        <v>8.9</v>
      </c>
      <c r="L11" s="42">
        <v>0</v>
      </c>
      <c r="M11" s="43">
        <f>(H11+I11+J11+K11-MAX(H11:K11)-MIN(H11:K11))/2</f>
        <v>8.8999999999999986</v>
      </c>
      <c r="N11" s="84">
        <f>M11*2</f>
        <v>17.799999999999997</v>
      </c>
      <c r="O11" s="45">
        <v>115</v>
      </c>
      <c r="P11" s="46">
        <f t="shared" ref="P11:P12" si="0">O11/100</f>
        <v>1.1499999999999999</v>
      </c>
      <c r="Q11" s="38">
        <v>8.6999999999999993</v>
      </c>
      <c r="R11" s="39">
        <v>8.6</v>
      </c>
      <c r="S11" s="40">
        <v>8.5</v>
      </c>
      <c r="T11" s="41">
        <v>8</v>
      </c>
      <c r="U11" s="43">
        <f>(Q11+R11+S11+T11-MAX(Q11:T11)-MIN(Q11:T11))/2</f>
        <v>8.5499999999999989</v>
      </c>
      <c r="V11" s="44">
        <v>0</v>
      </c>
      <c r="W11" s="48">
        <f>SUM(U11,N11,P11)-L11-V11</f>
        <v>27.499999999999993</v>
      </c>
      <c r="X11" s="262" t="s">
        <v>60</v>
      </c>
    </row>
    <row r="12" spans="1:24" ht="20.100000000000001" customHeight="1" thickBot="1">
      <c r="A12" s="252"/>
      <c r="B12" s="347"/>
      <c r="C12" s="257"/>
      <c r="D12" s="259"/>
      <c r="E12" s="259"/>
      <c r="F12" s="259"/>
      <c r="G12" s="4" t="s">
        <v>18</v>
      </c>
      <c r="H12" s="38">
        <v>9</v>
      </c>
      <c r="I12" s="39">
        <v>9</v>
      </c>
      <c r="J12" s="40">
        <v>9</v>
      </c>
      <c r="K12" s="41">
        <v>9</v>
      </c>
      <c r="L12" s="42">
        <v>0</v>
      </c>
      <c r="M12" s="43">
        <f>(H12+I12+J12+K12-MAX(H12:K12)-MIN(H12:K12))/2</f>
        <v>9</v>
      </c>
      <c r="N12" s="84">
        <f>M12*2</f>
        <v>18</v>
      </c>
      <c r="O12" s="45">
        <v>90</v>
      </c>
      <c r="P12" s="46">
        <f t="shared" si="0"/>
        <v>0.9</v>
      </c>
      <c r="Q12" s="38">
        <v>8.4</v>
      </c>
      <c r="R12" s="39">
        <v>8.5</v>
      </c>
      <c r="S12" s="40">
        <v>8.5</v>
      </c>
      <c r="T12" s="41">
        <v>8.6999999999999993</v>
      </c>
      <c r="U12" s="43">
        <f>(Q12+R12+S12+T12-MAX(Q12:T12)-MIN(Q12:T12))/2</f>
        <v>8.4999999999999964</v>
      </c>
      <c r="V12" s="44">
        <v>0</v>
      </c>
      <c r="W12" s="48">
        <f>SUM(U12,N12,P12)-L12-V12</f>
        <v>27.399999999999995</v>
      </c>
      <c r="X12" s="263"/>
    </row>
    <row r="13" spans="1:24" ht="20.100000000000001" customHeight="1" thickBot="1">
      <c r="A13" s="252"/>
      <c r="B13" s="348" t="s">
        <v>312</v>
      </c>
      <c r="C13" s="257" t="s">
        <v>179</v>
      </c>
      <c r="D13" s="259">
        <v>1997</v>
      </c>
      <c r="E13" s="259" t="s">
        <v>94</v>
      </c>
      <c r="F13" s="259"/>
      <c r="G13" s="83" t="s">
        <v>52</v>
      </c>
      <c r="H13" s="49">
        <v>9.1999999999999993</v>
      </c>
      <c r="I13" s="50">
        <v>9.4</v>
      </c>
      <c r="J13" s="51">
        <v>9.1</v>
      </c>
      <c r="K13" s="52">
        <v>9.1999999999999993</v>
      </c>
      <c r="L13" s="53">
        <v>0</v>
      </c>
      <c r="M13" s="54">
        <f>(H13+I13+J13+K13-MAX(H13:K13)-MIN(H13:K13))/2</f>
        <v>9.2000000000000028</v>
      </c>
      <c r="N13" s="85">
        <f>M13*2</f>
        <v>18.400000000000006</v>
      </c>
      <c r="O13" s="37">
        <v>135</v>
      </c>
      <c r="P13" s="46">
        <v>1.35</v>
      </c>
      <c r="Q13" s="49">
        <v>8.8000000000000007</v>
      </c>
      <c r="R13" s="50">
        <v>8.8000000000000007</v>
      </c>
      <c r="S13" s="51">
        <v>8.6999999999999993</v>
      </c>
      <c r="T13" s="52">
        <v>8.8000000000000007</v>
      </c>
      <c r="U13" s="43">
        <f>(Q13+R13+S13+T13-MAX(Q13:T13)-MIN(Q13:T13))/2</f>
        <v>8.8000000000000007</v>
      </c>
      <c r="V13" s="55">
        <v>0</v>
      </c>
      <c r="W13" s="48">
        <f>SUM(U13,N13,P13)-L13-V13</f>
        <v>28.550000000000008</v>
      </c>
      <c r="X13" s="264"/>
    </row>
    <row r="14" spans="1:24" ht="20.100000000000001" customHeight="1" thickBot="1">
      <c r="A14" s="253"/>
      <c r="B14" s="348"/>
      <c r="C14" s="266"/>
      <c r="D14" s="261"/>
      <c r="E14" s="267"/>
      <c r="F14" s="261"/>
      <c r="G14" s="268" t="s">
        <v>49</v>
      </c>
      <c r="H14" s="269"/>
      <c r="I14" s="269"/>
      <c r="J14" s="269"/>
      <c r="K14" s="269"/>
      <c r="L14" s="270"/>
      <c r="M14" s="56">
        <f>SUM(M11:M13)-L11-L12-L13</f>
        <v>27.1</v>
      </c>
      <c r="N14" s="57"/>
      <c r="O14" s="271" t="s">
        <v>53</v>
      </c>
      <c r="P14" s="272"/>
      <c r="Q14" s="272"/>
      <c r="R14" s="272"/>
      <c r="S14" s="272"/>
      <c r="T14" s="272"/>
      <c r="U14" s="272"/>
      <c r="V14" s="273"/>
      <c r="W14" s="80">
        <f>SUM(W11:W13)</f>
        <v>83.45</v>
      </c>
      <c r="X14" s="58">
        <f>M14</f>
        <v>27.1</v>
      </c>
    </row>
    <row r="15" spans="1:24" ht="20.100000000000001" customHeight="1" thickBot="1">
      <c r="A15" s="251">
        <v>2</v>
      </c>
      <c r="B15" s="254" t="s">
        <v>72</v>
      </c>
      <c r="C15" s="256" t="s">
        <v>69</v>
      </c>
      <c r="D15" s="258">
        <v>2000</v>
      </c>
      <c r="E15" s="258" t="s">
        <v>94</v>
      </c>
      <c r="F15" s="260" t="s">
        <v>71</v>
      </c>
      <c r="G15" s="3" t="s">
        <v>4</v>
      </c>
      <c r="H15" s="38">
        <v>9.1999999999999993</v>
      </c>
      <c r="I15" s="39">
        <v>9.1999999999999993</v>
      </c>
      <c r="J15" s="40">
        <v>9.1</v>
      </c>
      <c r="K15" s="41">
        <v>9.1</v>
      </c>
      <c r="L15" s="42">
        <v>0</v>
      </c>
      <c r="M15" s="43">
        <f>(H15+I15+J15+K15-MAX(H15:K15)-MIN(H15:K15))/2</f>
        <v>9.1500000000000021</v>
      </c>
      <c r="N15" s="84">
        <f>M15*2</f>
        <v>18.300000000000004</v>
      </c>
      <c r="O15" s="45">
        <v>90</v>
      </c>
      <c r="P15" s="98">
        <v>0.9</v>
      </c>
      <c r="Q15" s="38">
        <v>8.6</v>
      </c>
      <c r="R15" s="39">
        <v>8.8000000000000007</v>
      </c>
      <c r="S15" s="40">
        <v>8.4</v>
      </c>
      <c r="T15" s="41">
        <v>8.6</v>
      </c>
      <c r="U15" s="43">
        <f>(Q15+R15+S15+T15-MAX(Q15:T15)-MIN(Q15:T15))/2</f>
        <v>8.5999999999999979</v>
      </c>
      <c r="V15" s="44">
        <v>0</v>
      </c>
      <c r="W15" s="99">
        <f>SUM(U15,N15,P15)-L15-V15</f>
        <v>27.8</v>
      </c>
      <c r="X15" s="262" t="s">
        <v>60</v>
      </c>
    </row>
    <row r="16" spans="1:24" ht="20.100000000000001" customHeight="1" thickBot="1">
      <c r="A16" s="252"/>
      <c r="B16" s="351"/>
      <c r="C16" s="257"/>
      <c r="D16" s="259"/>
      <c r="E16" s="259"/>
      <c r="F16" s="259"/>
      <c r="G16" s="4" t="s">
        <v>18</v>
      </c>
      <c r="H16" s="38">
        <v>9</v>
      </c>
      <c r="I16" s="39">
        <v>9.1</v>
      </c>
      <c r="J16" s="40">
        <v>9</v>
      </c>
      <c r="K16" s="41">
        <v>9.1</v>
      </c>
      <c r="L16" s="42">
        <v>0</v>
      </c>
      <c r="M16" s="43">
        <f>(H16+I16+J16+K16-MAX(H16:K16)-MIN(H16:K16))/2</f>
        <v>9.0500000000000007</v>
      </c>
      <c r="N16" s="84">
        <f>M16*2</f>
        <v>18.100000000000001</v>
      </c>
      <c r="O16" s="45">
        <v>83</v>
      </c>
      <c r="P16" s="46">
        <v>0.83</v>
      </c>
      <c r="Q16" s="38">
        <v>8.6999999999999993</v>
      </c>
      <c r="R16" s="39">
        <v>8.6999999999999993</v>
      </c>
      <c r="S16" s="40">
        <v>8.5</v>
      </c>
      <c r="T16" s="41">
        <v>8.6999999999999993</v>
      </c>
      <c r="U16" s="43">
        <f>(Q16+R16+S16+T16-MAX(Q16:T16)-MIN(Q16:T16))/2</f>
        <v>8.6999999999999975</v>
      </c>
      <c r="V16" s="44">
        <v>0</v>
      </c>
      <c r="W16" s="48">
        <f>SUM(U16,N16,P16)-L16-V16</f>
        <v>27.629999999999995</v>
      </c>
      <c r="X16" s="263"/>
    </row>
    <row r="17" spans="1:24" ht="20.100000000000001" customHeight="1" thickBot="1">
      <c r="A17" s="252"/>
      <c r="B17" s="255" t="s">
        <v>114</v>
      </c>
      <c r="C17" s="257" t="s">
        <v>70</v>
      </c>
      <c r="D17" s="259">
        <v>2003</v>
      </c>
      <c r="E17" s="259" t="s">
        <v>94</v>
      </c>
      <c r="F17" s="259"/>
      <c r="G17" s="83" t="s">
        <v>52</v>
      </c>
      <c r="H17" s="49">
        <v>9</v>
      </c>
      <c r="I17" s="50">
        <v>9.1</v>
      </c>
      <c r="J17" s="51">
        <v>9.1</v>
      </c>
      <c r="K17" s="52">
        <v>9</v>
      </c>
      <c r="L17" s="53">
        <v>0</v>
      </c>
      <c r="M17" s="54">
        <f>(H17+I17+J17+K17-MAX(H17:K17)-MIN(H17:K17))/2</f>
        <v>9.0500000000000007</v>
      </c>
      <c r="N17" s="85">
        <f>M17*2</f>
        <v>18.100000000000001</v>
      </c>
      <c r="O17" s="37">
        <v>112</v>
      </c>
      <c r="P17" s="46">
        <v>1.1200000000000001</v>
      </c>
      <c r="Q17" s="49">
        <v>8.6</v>
      </c>
      <c r="R17" s="50">
        <v>8.6999999999999993</v>
      </c>
      <c r="S17" s="51">
        <v>8.6</v>
      </c>
      <c r="T17" s="52">
        <v>8.6</v>
      </c>
      <c r="U17" s="43">
        <f>(Q17+R17+S17+T17-MAX(Q17:T17)-MIN(Q17:T17))/2</f>
        <v>8.6000000000000014</v>
      </c>
      <c r="V17" s="55">
        <v>0</v>
      </c>
      <c r="W17" s="48">
        <f>SUM(U17,N17,P17)-L17-V17</f>
        <v>27.820000000000004</v>
      </c>
      <c r="X17" s="264"/>
    </row>
    <row r="18" spans="1:24" ht="20.100000000000001" customHeight="1" thickBot="1">
      <c r="A18" s="253"/>
      <c r="B18" s="352"/>
      <c r="C18" s="266"/>
      <c r="D18" s="261"/>
      <c r="E18" s="267"/>
      <c r="F18" s="261"/>
      <c r="G18" s="268" t="s">
        <v>49</v>
      </c>
      <c r="H18" s="269"/>
      <c r="I18" s="269"/>
      <c r="J18" s="269"/>
      <c r="K18" s="269"/>
      <c r="L18" s="270"/>
      <c r="M18" s="56">
        <f>SUM(M15:M17)-L15-L16-L17</f>
        <v>27.250000000000004</v>
      </c>
      <c r="N18" s="57"/>
      <c r="O18" s="271" t="s">
        <v>53</v>
      </c>
      <c r="P18" s="272"/>
      <c r="Q18" s="272"/>
      <c r="R18" s="272"/>
      <c r="S18" s="272"/>
      <c r="T18" s="272"/>
      <c r="U18" s="272"/>
      <c r="V18" s="273"/>
      <c r="W18" s="80">
        <f>SUM(W15:W17)</f>
        <v>83.25</v>
      </c>
      <c r="X18" s="58">
        <f>M18</f>
        <v>27.250000000000004</v>
      </c>
    </row>
    <row r="19" spans="1:24" ht="20.100000000000001" customHeight="1" thickBot="1">
      <c r="A19" s="251">
        <v>3</v>
      </c>
      <c r="B19" s="254" t="s">
        <v>293</v>
      </c>
      <c r="C19" s="256" t="s">
        <v>400</v>
      </c>
      <c r="D19" s="258">
        <v>2003</v>
      </c>
      <c r="E19" s="258" t="s">
        <v>94</v>
      </c>
      <c r="F19" s="260" t="s">
        <v>105</v>
      </c>
      <c r="G19" s="3" t="s">
        <v>4</v>
      </c>
      <c r="H19" s="38">
        <v>9.1</v>
      </c>
      <c r="I19" s="39">
        <v>9.1999999999999993</v>
      </c>
      <c r="J19" s="40">
        <v>9.3000000000000007</v>
      </c>
      <c r="K19" s="41">
        <v>9.1999999999999993</v>
      </c>
      <c r="L19" s="42">
        <v>0</v>
      </c>
      <c r="M19" s="43">
        <f>(H19+I19+J19+K19-MAX(H19:K19)-MIN(H19:K19))/2</f>
        <v>9.1999999999999993</v>
      </c>
      <c r="N19" s="84">
        <f>M19*2</f>
        <v>18.399999999999999</v>
      </c>
      <c r="O19" s="45">
        <v>95</v>
      </c>
      <c r="P19" s="98">
        <v>0.95</v>
      </c>
      <c r="Q19" s="38">
        <v>8.6</v>
      </c>
      <c r="R19" s="39">
        <v>8.9</v>
      </c>
      <c r="S19" s="40">
        <v>8.8000000000000007</v>
      </c>
      <c r="T19" s="41">
        <v>8.8000000000000007</v>
      </c>
      <c r="U19" s="43">
        <f>(Q19+R19+S19+T19-MAX(Q19:T19)-MIN(Q19:T19))/2</f>
        <v>8.8000000000000007</v>
      </c>
      <c r="V19" s="44">
        <v>0</v>
      </c>
      <c r="W19" s="99">
        <f>SUM(U19,N19,P19)-L19-V19</f>
        <v>28.15</v>
      </c>
      <c r="X19" s="262" t="str">
        <f>IF(M22&gt;=27,"МС","б\р")</f>
        <v>б\р</v>
      </c>
    </row>
    <row r="20" spans="1:24" ht="20.100000000000001" customHeight="1" thickBot="1">
      <c r="A20" s="252"/>
      <c r="B20" s="351"/>
      <c r="C20" s="257"/>
      <c r="D20" s="259"/>
      <c r="E20" s="259"/>
      <c r="F20" s="259"/>
      <c r="G20" s="4" t="s">
        <v>18</v>
      </c>
      <c r="H20" s="38">
        <v>8.5</v>
      </c>
      <c r="I20" s="39">
        <v>8.9</v>
      </c>
      <c r="J20" s="40">
        <v>8.5</v>
      </c>
      <c r="K20" s="41">
        <v>8.4</v>
      </c>
      <c r="L20" s="42">
        <v>0</v>
      </c>
      <c r="M20" s="43">
        <f>(H20+I20+J20+K20-MAX(H20:K20)-MIN(H20:K20))/2</f>
        <v>8.5</v>
      </c>
      <c r="N20" s="84">
        <f>M20*2</f>
        <v>17</v>
      </c>
      <c r="O20" s="45">
        <v>85</v>
      </c>
      <c r="P20" s="46">
        <v>0.85</v>
      </c>
      <c r="Q20" s="38">
        <v>8.6999999999999993</v>
      </c>
      <c r="R20" s="39">
        <v>8.8000000000000007</v>
      </c>
      <c r="S20" s="40">
        <v>8.5</v>
      </c>
      <c r="T20" s="41">
        <v>8.6</v>
      </c>
      <c r="U20" s="43">
        <f>(Q20+R20+S20+T20-MAX(Q20:T20)-MIN(Q20:T20))/2</f>
        <v>8.65</v>
      </c>
      <c r="V20" s="44">
        <v>0</v>
      </c>
      <c r="W20" s="48">
        <f>SUM(U20,N20,P20)-L20-V20</f>
        <v>26.5</v>
      </c>
      <c r="X20" s="263"/>
    </row>
    <row r="21" spans="1:24" ht="20.100000000000001" customHeight="1" thickBot="1">
      <c r="A21" s="252"/>
      <c r="B21" s="255" t="s">
        <v>106</v>
      </c>
      <c r="C21" s="257" t="s">
        <v>401</v>
      </c>
      <c r="D21" s="259">
        <v>1999</v>
      </c>
      <c r="E21" s="259" t="s">
        <v>94</v>
      </c>
      <c r="F21" s="259"/>
      <c r="G21" s="13" t="s">
        <v>52</v>
      </c>
      <c r="H21" s="49">
        <v>8.8000000000000007</v>
      </c>
      <c r="I21" s="50">
        <v>8.6999999999999993</v>
      </c>
      <c r="J21" s="51">
        <v>8.6</v>
      </c>
      <c r="K21" s="52">
        <v>9</v>
      </c>
      <c r="L21" s="53">
        <v>0</v>
      </c>
      <c r="M21" s="54">
        <f>(H21+I21+J21+K21-MAX(H21:K21)-MIN(H21:K21))/2</f>
        <v>8.75</v>
      </c>
      <c r="N21" s="85">
        <f>M21*2</f>
        <v>17.5</v>
      </c>
      <c r="O21" s="37">
        <v>120</v>
      </c>
      <c r="P21" s="46">
        <v>1.2</v>
      </c>
      <c r="Q21" s="49">
        <v>8</v>
      </c>
      <c r="R21" s="50">
        <v>8</v>
      </c>
      <c r="S21" s="51">
        <v>8.1999999999999993</v>
      </c>
      <c r="T21" s="52">
        <v>8.3000000000000007</v>
      </c>
      <c r="U21" s="43">
        <f>(Q21+R21+S21+T21-MAX(Q21:T21)-MIN(Q21:T21))/2</f>
        <v>8.1</v>
      </c>
      <c r="V21" s="55">
        <v>0</v>
      </c>
      <c r="W21" s="48">
        <f>SUM(U21,N21,P21)-L21-V21</f>
        <v>26.8</v>
      </c>
      <c r="X21" s="264"/>
    </row>
    <row r="22" spans="1:24" ht="20.100000000000001" customHeight="1" thickBot="1">
      <c r="A22" s="253"/>
      <c r="B22" s="352"/>
      <c r="C22" s="266"/>
      <c r="D22" s="267"/>
      <c r="E22" s="267"/>
      <c r="F22" s="261"/>
      <c r="G22" s="268" t="s">
        <v>49</v>
      </c>
      <c r="H22" s="269"/>
      <c r="I22" s="269"/>
      <c r="J22" s="269"/>
      <c r="K22" s="269"/>
      <c r="L22" s="270"/>
      <c r="M22" s="56">
        <f>SUM(M19:M21)-L19-L20-L21</f>
        <v>26.45</v>
      </c>
      <c r="N22" s="57"/>
      <c r="O22" s="271" t="s">
        <v>53</v>
      </c>
      <c r="P22" s="272"/>
      <c r="Q22" s="272"/>
      <c r="R22" s="272"/>
      <c r="S22" s="272"/>
      <c r="T22" s="272"/>
      <c r="U22" s="272"/>
      <c r="V22" s="273"/>
      <c r="W22" s="80">
        <f>SUM(W19:W21)</f>
        <v>81.45</v>
      </c>
      <c r="X22" s="58">
        <f>M22</f>
        <v>26.45</v>
      </c>
    </row>
    <row r="23" spans="1:24" ht="20.100000000000001" customHeight="1">
      <c r="A23" s="70"/>
      <c r="B23" s="149"/>
      <c r="C23" s="116"/>
      <c r="D23" s="72"/>
      <c r="E23" s="72"/>
      <c r="F23" s="32"/>
      <c r="G23" s="73"/>
      <c r="H23" s="73"/>
      <c r="I23" s="73"/>
      <c r="J23" s="73"/>
      <c r="K23" s="73"/>
      <c r="L23" s="73"/>
      <c r="M23" s="59"/>
      <c r="N23" s="60"/>
      <c r="O23" s="74"/>
      <c r="P23" s="74"/>
      <c r="Q23" s="74"/>
      <c r="R23" s="74"/>
      <c r="S23" s="74"/>
      <c r="T23" s="74"/>
      <c r="U23" s="74"/>
      <c r="V23" s="74"/>
      <c r="W23" s="61"/>
      <c r="X23" s="62"/>
    </row>
    <row r="24" spans="1:24">
      <c r="A24" s="70"/>
      <c r="B24" s="91"/>
      <c r="C24" s="345" t="s">
        <v>57</v>
      </c>
      <c r="D24" s="345"/>
      <c r="E24" s="345"/>
      <c r="F24" s="34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63"/>
      <c r="S24" s="5"/>
      <c r="T24" s="20" t="s">
        <v>144</v>
      </c>
      <c r="U24" s="20"/>
      <c r="V24" s="92"/>
      <c r="W24" s="61"/>
      <c r="X24" s="62"/>
    </row>
    <row r="25" spans="1:24">
      <c r="A25" s="70"/>
      <c r="B25" s="91"/>
      <c r="C25" s="133" t="s">
        <v>148</v>
      </c>
      <c r="D25" s="5"/>
      <c r="E25" s="5"/>
      <c r="F25" s="63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63"/>
      <c r="S25" s="5"/>
      <c r="T25" s="20" t="s">
        <v>61</v>
      </c>
      <c r="U25" s="20"/>
      <c r="V25" s="92"/>
      <c r="W25" s="61"/>
      <c r="X25" s="62"/>
    </row>
    <row r="26" spans="1:24" ht="15.75">
      <c r="A26" s="70"/>
      <c r="B26" s="91"/>
      <c r="C26" s="13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63"/>
      <c r="S26" s="5"/>
      <c r="T26" s="93"/>
      <c r="U26" s="93"/>
      <c r="V26" s="92"/>
      <c r="W26" s="61"/>
      <c r="X26" s="62"/>
    </row>
    <row r="27" spans="1:24">
      <c r="A27" s="70"/>
      <c r="B27" s="91"/>
      <c r="C27" s="301" t="s">
        <v>13</v>
      </c>
      <c r="D27" s="301"/>
      <c r="E27" s="301"/>
      <c r="F27" s="301"/>
      <c r="G27" s="301"/>
      <c r="H27" s="301"/>
      <c r="I27" s="5"/>
      <c r="J27" s="5"/>
      <c r="K27" s="5"/>
      <c r="L27" s="63"/>
      <c r="M27" s="5"/>
      <c r="N27" s="5"/>
      <c r="O27" s="5"/>
      <c r="P27" s="5"/>
      <c r="Q27" s="5"/>
      <c r="R27" s="5"/>
      <c r="S27" s="5"/>
      <c r="T27" s="20" t="s">
        <v>143</v>
      </c>
      <c r="U27" s="20"/>
      <c r="V27" s="92"/>
      <c r="W27" s="61"/>
      <c r="X27" s="62"/>
    </row>
    <row r="28" spans="1:24">
      <c r="A28" s="70"/>
      <c r="B28" s="91"/>
      <c r="C28" s="133" t="s">
        <v>147</v>
      </c>
      <c r="D28" s="133"/>
      <c r="E28" s="133"/>
      <c r="F28" s="5"/>
      <c r="G28" s="5"/>
      <c r="H28" s="5"/>
      <c r="I28" s="64"/>
      <c r="J28" s="5"/>
      <c r="K28" s="5"/>
      <c r="L28" s="63"/>
      <c r="M28" s="5"/>
      <c r="N28" s="5"/>
      <c r="O28" s="5"/>
      <c r="P28" s="5"/>
      <c r="Q28" s="5"/>
      <c r="R28" s="5"/>
      <c r="S28" s="5"/>
      <c r="T28" s="20" t="s">
        <v>102</v>
      </c>
      <c r="U28" s="20"/>
      <c r="V28" s="92"/>
      <c r="W28" s="61"/>
      <c r="X28" s="62"/>
    </row>
    <row r="29" spans="1:24">
      <c r="A29" s="70"/>
      <c r="B29" s="91"/>
      <c r="C29" s="63"/>
      <c r="D29" s="63"/>
      <c r="E29" s="63"/>
      <c r="F29" s="63"/>
      <c r="G29" s="63"/>
      <c r="H29" s="63"/>
      <c r="I29" s="63"/>
      <c r="J29" s="63"/>
      <c r="K29" s="63"/>
      <c r="L29" s="65"/>
      <c r="M29" s="65"/>
      <c r="N29" s="65"/>
      <c r="O29" s="65"/>
      <c r="P29" s="65"/>
      <c r="Q29" s="65"/>
      <c r="R29" s="65"/>
      <c r="S29" s="65"/>
      <c r="T29" s="20"/>
      <c r="U29" s="20"/>
      <c r="V29" s="92"/>
      <c r="W29" s="61"/>
      <c r="X29" s="62"/>
    </row>
    <row r="30" spans="1:24">
      <c r="A30" s="70"/>
      <c r="B30" s="91"/>
      <c r="C30" s="301" t="s">
        <v>14</v>
      </c>
      <c r="D30" s="301"/>
      <c r="E30" s="301"/>
      <c r="F30" s="301"/>
      <c r="G30" s="301"/>
      <c r="H30" s="301"/>
      <c r="I30" s="66"/>
      <c r="J30" s="67"/>
      <c r="K30" s="67"/>
      <c r="L30" s="67"/>
      <c r="M30" s="67"/>
      <c r="N30" s="67"/>
      <c r="O30" s="67"/>
      <c r="P30" s="67"/>
      <c r="Q30" s="63"/>
      <c r="R30" s="5"/>
      <c r="S30" s="5"/>
      <c r="T30" s="20" t="s">
        <v>145</v>
      </c>
      <c r="U30" s="20"/>
      <c r="V30" s="92"/>
      <c r="W30" s="61"/>
      <c r="X30" s="62"/>
    </row>
    <row r="31" spans="1:24">
      <c r="A31" s="70"/>
      <c r="B31" s="91"/>
      <c r="C31" s="133" t="s">
        <v>147</v>
      </c>
      <c r="D31" s="133"/>
      <c r="E31" s="133"/>
      <c r="F31" s="5"/>
      <c r="G31" s="5"/>
      <c r="H31" s="5"/>
      <c r="I31" s="66"/>
      <c r="J31" s="67"/>
      <c r="K31" s="67"/>
      <c r="L31" s="67"/>
      <c r="M31" s="67"/>
      <c r="N31" s="67"/>
      <c r="O31" s="67"/>
      <c r="P31" s="67"/>
      <c r="Q31" s="63"/>
      <c r="R31" s="5"/>
      <c r="S31" s="5"/>
      <c r="T31" s="20" t="s">
        <v>146</v>
      </c>
      <c r="U31" s="20"/>
      <c r="V31" s="92"/>
      <c r="W31" s="61"/>
      <c r="X31" s="62"/>
    </row>
    <row r="32" spans="1:24" ht="20.100000000000001" customHeight="1">
      <c r="A32" s="70"/>
      <c r="B32" s="77"/>
      <c r="C32" s="116"/>
      <c r="D32" s="72"/>
      <c r="E32" s="72"/>
      <c r="F32" s="32"/>
      <c r="G32" s="73"/>
      <c r="H32" s="73"/>
      <c r="I32" s="73"/>
      <c r="J32" s="73"/>
      <c r="K32" s="73"/>
      <c r="L32" s="73"/>
      <c r="M32" s="59"/>
      <c r="N32" s="60"/>
      <c r="O32" s="74"/>
      <c r="P32" s="74"/>
      <c r="Q32" s="74"/>
      <c r="R32" s="74"/>
      <c r="S32" s="74"/>
      <c r="T32" s="86"/>
      <c r="U32" s="86"/>
      <c r="V32" s="86"/>
      <c r="W32" s="61"/>
      <c r="X32" s="62"/>
    </row>
    <row r="33" spans="1:24" ht="20.100000000000001" customHeight="1">
      <c r="A33" s="70"/>
      <c r="B33" s="149"/>
      <c r="C33" s="116"/>
      <c r="D33" s="72"/>
      <c r="E33" s="72"/>
      <c r="F33" s="32"/>
      <c r="G33" s="73"/>
      <c r="H33" s="73"/>
      <c r="I33" s="73"/>
      <c r="J33" s="73"/>
      <c r="K33" s="73"/>
      <c r="L33" s="73"/>
      <c r="M33" s="59"/>
      <c r="N33" s="60"/>
      <c r="O33" s="74"/>
      <c r="P33" s="74"/>
      <c r="Q33" s="74"/>
      <c r="R33" s="74"/>
      <c r="S33" s="74"/>
      <c r="T33" s="74"/>
      <c r="U33" s="74"/>
      <c r="V33" s="74"/>
      <c r="W33" s="61"/>
      <c r="X33" s="62"/>
    </row>
    <row r="34" spans="1:24" ht="20.100000000000001" customHeight="1">
      <c r="A34" s="70"/>
      <c r="B34" s="149"/>
      <c r="C34" s="116"/>
      <c r="D34" s="72"/>
      <c r="E34" s="72"/>
      <c r="F34" s="32"/>
      <c r="G34" s="73"/>
      <c r="H34" s="73"/>
      <c r="I34" s="73"/>
      <c r="J34" s="73"/>
      <c r="K34" s="73"/>
      <c r="L34" s="73"/>
      <c r="M34" s="59"/>
      <c r="N34" s="60"/>
      <c r="O34" s="74"/>
      <c r="P34" s="74"/>
      <c r="Q34" s="74"/>
      <c r="R34" s="74"/>
      <c r="S34" s="74"/>
      <c r="T34" s="74"/>
      <c r="U34" s="74"/>
      <c r="V34" s="74"/>
      <c r="W34" s="61"/>
      <c r="X34" s="62"/>
    </row>
    <row r="35" spans="1:24" ht="20.100000000000001" customHeight="1"/>
    <row r="36" spans="1:24" ht="20.100000000000001" customHeight="1"/>
    <row r="37" spans="1:24" ht="20.100000000000001" customHeight="1"/>
    <row r="38" spans="1:24" ht="20.100000000000001" customHeight="1"/>
    <row r="39" spans="1:24" ht="20.100000000000001" customHeight="1"/>
    <row r="40" spans="1:24" ht="20.100000000000001" customHeight="1"/>
    <row r="41" spans="1:24" ht="20.100000000000001" customHeight="1"/>
    <row r="42" spans="1:24" ht="20.100000000000001" customHeight="1"/>
    <row r="43" spans="1:24" ht="20.100000000000001" customHeight="1"/>
    <row r="44" spans="1:24" ht="20.100000000000001" customHeight="1"/>
    <row r="45" spans="1:24" ht="20.100000000000001" customHeight="1"/>
    <row r="46" spans="1:24" ht="20.100000000000001" customHeight="1"/>
    <row r="47" spans="1:24" ht="20.100000000000001" customHeight="1"/>
    <row r="48" spans="1:24" ht="20.100000000000001" customHeight="1"/>
    <row r="49" spans="1:27" ht="20.100000000000001" customHeight="1">
      <c r="A49" s="328" t="s">
        <v>140</v>
      </c>
      <c r="B49" s="328"/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  <c r="O49" s="328"/>
      <c r="P49" s="328"/>
      <c r="Q49" s="328"/>
      <c r="R49" s="328"/>
      <c r="S49" s="328"/>
      <c r="T49" s="328"/>
      <c r="U49" s="328"/>
      <c r="V49" s="328"/>
      <c r="W49" s="328"/>
      <c r="X49" s="328"/>
    </row>
    <row r="50" spans="1:27" ht="20.100000000000001" customHeight="1">
      <c r="A50" s="328" t="s">
        <v>151</v>
      </c>
      <c r="B50" s="328"/>
      <c r="C50" s="328"/>
      <c r="D50" s="328"/>
      <c r="E50" s="328"/>
      <c r="F50" s="328"/>
      <c r="G50" s="328"/>
      <c r="H50" s="328"/>
      <c r="I50" s="328"/>
      <c r="J50" s="328"/>
      <c r="K50" s="328"/>
      <c r="L50" s="328"/>
      <c r="M50" s="328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</row>
    <row r="51" spans="1:27" ht="20.100000000000001" customHeight="1">
      <c r="B51" s="33"/>
      <c r="C51" s="34"/>
      <c r="D51" s="34"/>
    </row>
    <row r="52" spans="1:27" ht="20.100000000000001" customHeight="1">
      <c r="B52" s="33"/>
      <c r="C52" s="34"/>
      <c r="D52" s="34"/>
    </row>
    <row r="53" spans="1:27" ht="20.100000000000001" customHeight="1">
      <c r="B53" s="337" t="s">
        <v>142</v>
      </c>
      <c r="C53" s="337"/>
      <c r="G53" s="34"/>
      <c r="T53" s="34" t="s">
        <v>141</v>
      </c>
    </row>
    <row r="54" spans="1:27" ht="20.100000000000001" customHeight="1">
      <c r="A54" s="70"/>
      <c r="B54" s="149"/>
      <c r="C54" s="116"/>
      <c r="D54" s="72"/>
      <c r="E54" s="72"/>
      <c r="F54" s="32"/>
      <c r="G54" s="73"/>
      <c r="H54" s="73"/>
      <c r="I54" s="73"/>
      <c r="J54" s="73"/>
      <c r="K54" s="73"/>
      <c r="L54" s="73"/>
      <c r="M54" s="59"/>
      <c r="N54" s="60"/>
      <c r="O54" s="74"/>
      <c r="P54" s="74"/>
      <c r="Q54" s="74"/>
      <c r="R54" s="74"/>
      <c r="S54" s="74"/>
      <c r="T54" s="74"/>
      <c r="U54" s="74"/>
      <c r="V54" s="74"/>
      <c r="W54" s="61"/>
      <c r="X54" s="62"/>
    </row>
    <row r="55" spans="1:27" ht="20.100000000000001" customHeight="1" thickBot="1">
      <c r="A55" s="70"/>
      <c r="B55" s="149"/>
      <c r="C55" s="116"/>
      <c r="D55" s="72"/>
      <c r="E55" s="72"/>
      <c r="F55" s="32"/>
      <c r="G55" s="73"/>
      <c r="H55" s="73"/>
      <c r="I55" s="73"/>
      <c r="J55" s="73"/>
      <c r="K55" s="73"/>
      <c r="L55" s="73"/>
      <c r="M55" s="59"/>
      <c r="N55" s="60"/>
      <c r="O55" s="74"/>
      <c r="P55" s="74"/>
      <c r="Q55" s="74"/>
      <c r="R55" s="74"/>
      <c r="S55" s="74"/>
      <c r="T55" s="74"/>
      <c r="U55" s="74"/>
      <c r="V55" s="74"/>
      <c r="W55" s="61"/>
      <c r="X55" s="62"/>
    </row>
    <row r="56" spans="1:27" ht="20.100000000000001" customHeight="1" thickBot="1">
      <c r="A56" s="274" t="s">
        <v>67</v>
      </c>
      <c r="B56" s="275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6"/>
      <c r="Y56" s="2"/>
      <c r="Z56" s="2"/>
      <c r="AA56" s="2"/>
    </row>
    <row r="57" spans="1:27" ht="15.75" customHeight="1" thickBot="1">
      <c r="A57" s="325" t="s">
        <v>0</v>
      </c>
      <c r="B57" s="35" t="s">
        <v>2</v>
      </c>
      <c r="C57" s="325" t="s">
        <v>1</v>
      </c>
      <c r="D57" s="326" t="s">
        <v>28</v>
      </c>
      <c r="E57" s="327" t="s">
        <v>27</v>
      </c>
      <c r="F57" s="319" t="s">
        <v>17</v>
      </c>
      <c r="G57" s="330" t="s">
        <v>3</v>
      </c>
      <c r="H57" s="309" t="s">
        <v>50</v>
      </c>
      <c r="I57" s="310"/>
      <c r="J57" s="310"/>
      <c r="K57" s="311"/>
      <c r="L57" s="312" t="s">
        <v>32</v>
      </c>
      <c r="M57" s="312" t="s">
        <v>33</v>
      </c>
      <c r="N57" s="312" t="s">
        <v>34</v>
      </c>
      <c r="O57" s="329" t="s">
        <v>26</v>
      </c>
      <c r="P57" s="327" t="s">
        <v>31</v>
      </c>
      <c r="Q57" s="309" t="s">
        <v>51</v>
      </c>
      <c r="R57" s="310"/>
      <c r="S57" s="310"/>
      <c r="T57" s="311"/>
      <c r="U57" s="312" t="s">
        <v>30</v>
      </c>
      <c r="V57" s="312" t="s">
        <v>29</v>
      </c>
      <c r="W57" s="312" t="s">
        <v>35</v>
      </c>
      <c r="X57" s="312" t="s">
        <v>58</v>
      </c>
    </row>
    <row r="58" spans="1:27" ht="15.75" thickBot="1">
      <c r="A58" s="278"/>
      <c r="B58" s="69" t="s">
        <v>16</v>
      </c>
      <c r="C58" s="277"/>
      <c r="D58" s="280"/>
      <c r="E58" s="282"/>
      <c r="F58" s="284"/>
      <c r="G58" s="286"/>
      <c r="H58" s="87" t="s">
        <v>19</v>
      </c>
      <c r="I58" s="87" t="s">
        <v>20</v>
      </c>
      <c r="J58" s="87" t="s">
        <v>21</v>
      </c>
      <c r="K58" s="87" t="s">
        <v>22</v>
      </c>
      <c r="L58" s="291" t="s">
        <v>11</v>
      </c>
      <c r="M58" s="291" t="s">
        <v>23</v>
      </c>
      <c r="N58" s="291" t="s">
        <v>24</v>
      </c>
      <c r="O58" s="293"/>
      <c r="P58" s="282" t="s">
        <v>25</v>
      </c>
      <c r="Q58" s="87" t="s">
        <v>5</v>
      </c>
      <c r="R58" s="87" t="s">
        <v>6</v>
      </c>
      <c r="S58" s="87" t="s">
        <v>7</v>
      </c>
      <c r="T58" s="87" t="s">
        <v>8</v>
      </c>
      <c r="U58" s="291" t="s">
        <v>10</v>
      </c>
      <c r="V58" s="291" t="s">
        <v>9</v>
      </c>
      <c r="W58" s="291" t="s">
        <v>12</v>
      </c>
      <c r="X58" s="291" t="s">
        <v>15</v>
      </c>
    </row>
    <row r="59" spans="1:27" ht="15.75" customHeight="1" thickBot="1">
      <c r="A59" s="251">
        <v>1</v>
      </c>
      <c r="B59" s="254" t="s">
        <v>396</v>
      </c>
      <c r="C59" s="256" t="s">
        <v>180</v>
      </c>
      <c r="D59" s="258">
        <v>2005</v>
      </c>
      <c r="E59" s="258" t="s">
        <v>94</v>
      </c>
      <c r="F59" s="260" t="s">
        <v>330</v>
      </c>
      <c r="G59" s="3" t="s">
        <v>4</v>
      </c>
      <c r="H59" s="38">
        <v>8.4</v>
      </c>
      <c r="I59" s="39">
        <v>8</v>
      </c>
      <c r="J59" s="40">
        <v>8.6999999999999993</v>
      </c>
      <c r="K59" s="41">
        <v>8.3000000000000007</v>
      </c>
      <c r="L59" s="42">
        <v>0.9</v>
      </c>
      <c r="M59" s="43">
        <f>(H59+I59+J59+K59-MAX(H59:K59)-MIN(H59:K59))/2</f>
        <v>8.35</v>
      </c>
      <c r="N59" s="84">
        <f>M59*2</f>
        <v>16.7</v>
      </c>
      <c r="O59" s="45">
        <v>70</v>
      </c>
      <c r="P59" s="98">
        <v>0.7</v>
      </c>
      <c r="Q59" s="38">
        <v>8.4</v>
      </c>
      <c r="R59" s="39">
        <v>8.5</v>
      </c>
      <c r="S59" s="40">
        <v>8.5</v>
      </c>
      <c r="T59" s="41">
        <v>8.4</v>
      </c>
      <c r="U59" s="43">
        <f>(Q59+R59+S59+T59-MAX(Q59:T59)-MIN(Q59:T59))/2</f>
        <v>8.4499999999999993</v>
      </c>
      <c r="V59" s="44">
        <v>0.5</v>
      </c>
      <c r="W59" s="99">
        <f>SUM(U59,N59,P59)-L59-V59</f>
        <v>24.45</v>
      </c>
      <c r="X59" s="262" t="s">
        <v>60</v>
      </c>
    </row>
    <row r="60" spans="1:27" ht="15.75" thickBot="1">
      <c r="A60" s="252"/>
      <c r="B60" s="255"/>
      <c r="C60" s="257"/>
      <c r="D60" s="259"/>
      <c r="E60" s="259"/>
      <c r="F60" s="259"/>
      <c r="G60" s="4" t="s">
        <v>18</v>
      </c>
      <c r="H60" s="38">
        <v>8.3000000000000007</v>
      </c>
      <c r="I60" s="39">
        <v>8.1</v>
      </c>
      <c r="J60" s="40">
        <v>8.1999999999999993</v>
      </c>
      <c r="K60" s="41">
        <v>8.5</v>
      </c>
      <c r="L60" s="42">
        <v>0</v>
      </c>
      <c r="M60" s="43">
        <f>(H60+I60+J60+K60-MAX(H60:K60)-MIN(H60:K60))/2</f>
        <v>8.2499999999999964</v>
      </c>
      <c r="N60" s="84">
        <f>M60*2</f>
        <v>16.499999999999993</v>
      </c>
      <c r="O60" s="45">
        <v>78</v>
      </c>
      <c r="P60" s="46">
        <v>0.7</v>
      </c>
      <c r="Q60" s="38">
        <v>8.6</v>
      </c>
      <c r="R60" s="39">
        <v>8.6999999999999993</v>
      </c>
      <c r="S60" s="40">
        <v>8.8000000000000007</v>
      </c>
      <c r="T60" s="41">
        <v>8.8000000000000007</v>
      </c>
      <c r="U60" s="43">
        <f>(Q60+R60+S60+T60-MAX(Q60:T60)-MIN(Q60:T60))/2</f>
        <v>8.75</v>
      </c>
      <c r="V60" s="44">
        <v>0.5</v>
      </c>
      <c r="W60" s="48">
        <f>SUM(U60,N60,P60)-L60-V60</f>
        <v>25.449999999999992</v>
      </c>
      <c r="X60" s="263"/>
    </row>
    <row r="61" spans="1:27" ht="21" thickBot="1">
      <c r="A61" s="252"/>
      <c r="B61" s="349"/>
      <c r="C61" s="257" t="s">
        <v>181</v>
      </c>
      <c r="D61" s="259">
        <v>2001</v>
      </c>
      <c r="E61" s="259" t="s">
        <v>94</v>
      </c>
      <c r="F61" s="259"/>
      <c r="G61" s="13" t="s">
        <v>52</v>
      </c>
      <c r="H61" s="49">
        <v>7.9</v>
      </c>
      <c r="I61" s="50">
        <v>7.7</v>
      </c>
      <c r="J61" s="51">
        <v>8</v>
      </c>
      <c r="K61" s="52">
        <v>8</v>
      </c>
      <c r="L61" s="53">
        <v>0</v>
      </c>
      <c r="M61" s="54">
        <f>(H61+I61+J61+K61-MAX(H61:K61)-MIN(H61:K61))/2</f>
        <v>7.9500000000000011</v>
      </c>
      <c r="N61" s="85">
        <f>M61*2</f>
        <v>15.900000000000002</v>
      </c>
      <c r="O61" s="37">
        <v>108</v>
      </c>
      <c r="P61" s="46">
        <v>1</v>
      </c>
      <c r="Q61" s="49">
        <v>8.4</v>
      </c>
      <c r="R61" s="50">
        <v>8.4</v>
      </c>
      <c r="S61" s="51">
        <v>8.6</v>
      </c>
      <c r="T61" s="52">
        <v>8.5</v>
      </c>
      <c r="U61" s="43">
        <f>(Q61+R61+S61+T61-MAX(Q61:T61)-MIN(Q61:T61))/2</f>
        <v>8.4499999999999993</v>
      </c>
      <c r="V61" s="55">
        <v>0.5</v>
      </c>
      <c r="W61" s="48">
        <f>SUM(U61,N61,P61)-L61-V61</f>
        <v>24.85</v>
      </c>
      <c r="X61" s="264"/>
    </row>
    <row r="62" spans="1:27" ht="15.75" thickBot="1">
      <c r="A62" s="253"/>
      <c r="B62" s="350"/>
      <c r="C62" s="266"/>
      <c r="D62" s="267"/>
      <c r="E62" s="267"/>
      <c r="F62" s="261"/>
      <c r="G62" s="268" t="s">
        <v>49</v>
      </c>
      <c r="H62" s="269"/>
      <c r="I62" s="269"/>
      <c r="J62" s="269"/>
      <c r="K62" s="269"/>
      <c r="L62" s="270"/>
      <c r="M62" s="56">
        <f>SUM(M59:M61)-L59-L60-L61</f>
        <v>23.65</v>
      </c>
      <c r="N62" s="57"/>
      <c r="O62" s="271" t="s">
        <v>53</v>
      </c>
      <c r="P62" s="272"/>
      <c r="Q62" s="272"/>
      <c r="R62" s="272"/>
      <c r="S62" s="272"/>
      <c r="T62" s="272"/>
      <c r="U62" s="272"/>
      <c r="V62" s="273"/>
      <c r="W62" s="80">
        <f>SUM(W59:W61)</f>
        <v>74.75</v>
      </c>
      <c r="X62" s="58">
        <f>M62</f>
        <v>23.65</v>
      </c>
    </row>
    <row r="63" spans="1:27" ht="20.100000000000001" customHeight="1" thickBot="1">
      <c r="A63" s="274" t="s">
        <v>68</v>
      </c>
      <c r="B63" s="275"/>
      <c r="C63" s="275"/>
      <c r="D63" s="275"/>
      <c r="E63" s="275"/>
      <c r="F63" s="275"/>
      <c r="G63" s="275"/>
      <c r="H63" s="275"/>
      <c r="I63" s="275"/>
      <c r="J63" s="275"/>
      <c r="K63" s="275"/>
      <c r="L63" s="275"/>
      <c r="M63" s="275"/>
      <c r="N63" s="275"/>
      <c r="O63" s="275"/>
      <c r="P63" s="275"/>
      <c r="Q63" s="275"/>
      <c r="R63" s="275"/>
      <c r="S63" s="275"/>
      <c r="T63" s="275"/>
      <c r="U63" s="275"/>
      <c r="V63" s="275"/>
      <c r="W63" s="275"/>
      <c r="X63" s="276"/>
      <c r="Y63" s="2"/>
      <c r="Z63" s="2"/>
      <c r="AA63" s="2"/>
    </row>
    <row r="64" spans="1:27" ht="15.75" thickBot="1">
      <c r="A64" s="325" t="s">
        <v>0</v>
      </c>
      <c r="B64" s="35" t="s">
        <v>2</v>
      </c>
      <c r="C64" s="325" t="s">
        <v>1</v>
      </c>
      <c r="D64" s="326" t="s">
        <v>28</v>
      </c>
      <c r="E64" s="327" t="s">
        <v>27</v>
      </c>
      <c r="F64" s="319" t="s">
        <v>17</v>
      </c>
      <c r="G64" s="330" t="s">
        <v>3</v>
      </c>
      <c r="H64" s="309" t="s">
        <v>50</v>
      </c>
      <c r="I64" s="310"/>
      <c r="J64" s="310"/>
      <c r="K64" s="311"/>
      <c r="L64" s="312" t="s">
        <v>32</v>
      </c>
      <c r="M64" s="312" t="s">
        <v>33</v>
      </c>
      <c r="N64" s="312" t="s">
        <v>34</v>
      </c>
      <c r="O64" s="329" t="s">
        <v>26</v>
      </c>
      <c r="P64" s="327" t="s">
        <v>31</v>
      </c>
      <c r="Q64" s="309" t="s">
        <v>51</v>
      </c>
      <c r="R64" s="310"/>
      <c r="S64" s="310"/>
      <c r="T64" s="311"/>
      <c r="U64" s="312" t="s">
        <v>30</v>
      </c>
      <c r="V64" s="312" t="s">
        <v>29</v>
      </c>
      <c r="W64" s="312" t="s">
        <v>35</v>
      </c>
      <c r="X64" s="312" t="s">
        <v>58</v>
      </c>
    </row>
    <row r="65" spans="1:24" ht="15.75" thickBot="1">
      <c r="A65" s="278"/>
      <c r="B65" s="69" t="s">
        <v>16</v>
      </c>
      <c r="C65" s="277"/>
      <c r="D65" s="280"/>
      <c r="E65" s="282"/>
      <c r="F65" s="284"/>
      <c r="G65" s="286"/>
      <c r="H65" s="87" t="s">
        <v>19</v>
      </c>
      <c r="I65" s="87" t="s">
        <v>20</v>
      </c>
      <c r="J65" s="87" t="s">
        <v>21</v>
      </c>
      <c r="K65" s="87" t="s">
        <v>22</v>
      </c>
      <c r="L65" s="291" t="s">
        <v>11</v>
      </c>
      <c r="M65" s="291" t="s">
        <v>23</v>
      </c>
      <c r="N65" s="291" t="s">
        <v>24</v>
      </c>
      <c r="O65" s="293"/>
      <c r="P65" s="282" t="s">
        <v>25</v>
      </c>
      <c r="Q65" s="87" t="s">
        <v>5</v>
      </c>
      <c r="R65" s="87" t="s">
        <v>6</v>
      </c>
      <c r="S65" s="87" t="s">
        <v>7</v>
      </c>
      <c r="T65" s="87" t="s">
        <v>8</v>
      </c>
      <c r="U65" s="291" t="s">
        <v>10</v>
      </c>
      <c r="V65" s="291" t="s">
        <v>9</v>
      </c>
      <c r="W65" s="291" t="s">
        <v>12</v>
      </c>
      <c r="X65" s="291" t="s">
        <v>15</v>
      </c>
    </row>
    <row r="66" spans="1:24" ht="15.75" customHeight="1" thickBot="1">
      <c r="A66" s="251">
        <v>1</v>
      </c>
      <c r="B66" s="254" t="s">
        <v>396</v>
      </c>
      <c r="C66" s="256" t="s">
        <v>182</v>
      </c>
      <c r="D66" s="258">
        <v>2008</v>
      </c>
      <c r="E66" s="258" t="s">
        <v>289</v>
      </c>
      <c r="F66" s="260" t="s">
        <v>330</v>
      </c>
      <c r="G66" s="3" t="s">
        <v>4</v>
      </c>
      <c r="H66" s="38">
        <v>8.6</v>
      </c>
      <c r="I66" s="39">
        <v>8</v>
      </c>
      <c r="J66" s="40">
        <v>8.1</v>
      </c>
      <c r="K66" s="41">
        <v>8.3000000000000007</v>
      </c>
      <c r="L66" s="42">
        <v>1</v>
      </c>
      <c r="M66" s="43">
        <f>(H66+I66+J66+K66-MAX(H66:K66)-MIN(H66:K66))/2</f>
        <v>8.1999999999999993</v>
      </c>
      <c r="N66" s="84">
        <f>M66*2</f>
        <v>16.399999999999999</v>
      </c>
      <c r="O66" s="45">
        <v>0.5</v>
      </c>
      <c r="P66" s="46">
        <v>0.5</v>
      </c>
      <c r="Q66" s="38">
        <v>7.9</v>
      </c>
      <c r="R66" s="39">
        <v>8</v>
      </c>
      <c r="S66" s="40">
        <v>8</v>
      </c>
      <c r="T66" s="41">
        <v>8.1999999999999993</v>
      </c>
      <c r="U66" s="43">
        <f>(Q66+R66+S66+T66-MAX(Q66:T66)-MIN(Q66:T66))/2</f>
        <v>7.9999999999999973</v>
      </c>
      <c r="V66" s="44">
        <v>0</v>
      </c>
      <c r="W66" s="48">
        <f>SUM(U66,N66,P66)-L66-V66</f>
        <v>23.899999999999995</v>
      </c>
      <c r="X66" s="262" t="s">
        <v>127</v>
      </c>
    </row>
    <row r="67" spans="1:24" ht="15.75" thickBot="1">
      <c r="A67" s="252"/>
      <c r="B67" s="255"/>
      <c r="C67" s="257"/>
      <c r="D67" s="259"/>
      <c r="E67" s="259"/>
      <c r="F67" s="259"/>
      <c r="G67" s="4" t="s">
        <v>18</v>
      </c>
      <c r="H67" s="38">
        <v>7.6</v>
      </c>
      <c r="I67" s="39">
        <v>7.9</v>
      </c>
      <c r="J67" s="40">
        <v>7.7</v>
      </c>
      <c r="K67" s="41">
        <v>7.5</v>
      </c>
      <c r="L67" s="42">
        <v>0</v>
      </c>
      <c r="M67" s="43">
        <f>(H67+I67+J67+K67-MAX(H67:K67)-MIN(H67:K67))/2</f>
        <v>7.6499999999999986</v>
      </c>
      <c r="N67" s="84">
        <f>M67*2</f>
        <v>15.299999999999997</v>
      </c>
      <c r="O67" s="45">
        <v>0.5</v>
      </c>
      <c r="P67" s="46">
        <v>0.5</v>
      </c>
      <c r="Q67" s="38">
        <v>7.9</v>
      </c>
      <c r="R67" s="39">
        <v>7.7</v>
      </c>
      <c r="S67" s="40">
        <v>8.3000000000000007</v>
      </c>
      <c r="T67" s="41">
        <v>8.1999999999999993</v>
      </c>
      <c r="U67" s="43">
        <f>(Q67+R67+S67+T67-MAX(Q67:T67)-MIN(Q67:T67))/2</f>
        <v>8.0500000000000007</v>
      </c>
      <c r="V67" s="44">
        <v>0</v>
      </c>
      <c r="W67" s="48">
        <f>SUM(U67,N67,P67)-L67-V67</f>
        <v>23.849999999999998</v>
      </c>
      <c r="X67" s="263"/>
    </row>
    <row r="68" spans="1:24" ht="20.25" thickBot="1">
      <c r="A68" s="252"/>
      <c r="B68" s="349"/>
      <c r="C68" s="257" t="s">
        <v>183</v>
      </c>
      <c r="D68" s="259">
        <v>2003</v>
      </c>
      <c r="E68" s="259" t="s">
        <v>289</v>
      </c>
      <c r="F68" s="259"/>
      <c r="G68" s="83" t="s">
        <v>52</v>
      </c>
      <c r="H68" s="38">
        <v>8</v>
      </c>
      <c r="I68" s="39">
        <v>8</v>
      </c>
      <c r="J68" s="40">
        <v>8</v>
      </c>
      <c r="K68" s="41">
        <v>7.8</v>
      </c>
      <c r="L68" s="42">
        <v>0</v>
      </c>
      <c r="M68" s="43">
        <f>(H68+I68+J68+K68-MAX(H68:K68)-MIN(H68:K68))/2</f>
        <v>8</v>
      </c>
      <c r="N68" s="84">
        <f>M68*2</f>
        <v>16</v>
      </c>
      <c r="O68" s="45">
        <v>0.5</v>
      </c>
      <c r="P68" s="46">
        <v>0.5</v>
      </c>
      <c r="Q68" s="38">
        <v>7.6</v>
      </c>
      <c r="R68" s="39">
        <v>7.8</v>
      </c>
      <c r="S68" s="40">
        <v>8</v>
      </c>
      <c r="T68" s="41">
        <v>8.3000000000000007</v>
      </c>
      <c r="U68" s="43">
        <f>(Q68+R68+S68+T68-MAX(Q68:T68)-MIN(Q68:T68))/2</f>
        <v>7.8999999999999995</v>
      </c>
      <c r="V68" s="44">
        <v>0</v>
      </c>
      <c r="W68" s="48">
        <f>SUM(U68,N68,P68)-L68-V68</f>
        <v>24.4</v>
      </c>
      <c r="X68" s="264"/>
    </row>
    <row r="69" spans="1:24" ht="15.75" thickBot="1">
      <c r="A69" s="253"/>
      <c r="B69" s="350"/>
      <c r="C69" s="266"/>
      <c r="D69" s="261"/>
      <c r="E69" s="267"/>
      <c r="F69" s="261"/>
      <c r="G69" s="268" t="s">
        <v>49</v>
      </c>
      <c r="H69" s="269"/>
      <c r="I69" s="269"/>
      <c r="J69" s="269"/>
      <c r="K69" s="269"/>
      <c r="L69" s="270"/>
      <c r="M69" s="56">
        <f>SUM(M66:M68)-L66-L67-L68</f>
        <v>22.849999999999998</v>
      </c>
      <c r="N69" s="57"/>
      <c r="O69" s="271" t="s">
        <v>53</v>
      </c>
      <c r="P69" s="272"/>
      <c r="Q69" s="272"/>
      <c r="R69" s="272"/>
      <c r="S69" s="272"/>
      <c r="T69" s="272"/>
      <c r="U69" s="272"/>
      <c r="V69" s="273"/>
      <c r="W69" s="80">
        <f>SUM(W66:W68)</f>
        <v>72.149999999999991</v>
      </c>
      <c r="X69" s="58">
        <f>M69</f>
        <v>22.849999999999998</v>
      </c>
    </row>
    <row r="70" spans="1:24">
      <c r="A70" s="70"/>
      <c r="B70" s="77"/>
      <c r="C70" s="71"/>
      <c r="D70" s="72"/>
      <c r="E70" s="72"/>
      <c r="F70" s="32"/>
      <c r="G70" s="73"/>
      <c r="H70" s="73"/>
      <c r="I70" s="73"/>
      <c r="J70" s="73"/>
      <c r="K70" s="73"/>
      <c r="L70" s="73"/>
      <c r="M70" s="59"/>
      <c r="N70" s="60"/>
      <c r="O70" s="74"/>
      <c r="P70" s="74"/>
      <c r="Q70" s="74"/>
      <c r="R70" s="74"/>
      <c r="S70" s="74"/>
      <c r="T70" s="74"/>
      <c r="U70" s="74"/>
      <c r="V70" s="74"/>
      <c r="W70" s="61"/>
      <c r="X70" s="62"/>
    </row>
    <row r="71" spans="1:24">
      <c r="A71" s="70"/>
      <c r="B71" s="91"/>
      <c r="C71" s="345" t="s">
        <v>57</v>
      </c>
      <c r="D71" s="345"/>
      <c r="E71" s="345"/>
      <c r="F71" s="34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63"/>
      <c r="S71" s="5"/>
      <c r="T71" s="20" t="s">
        <v>144</v>
      </c>
      <c r="U71" s="20"/>
      <c r="V71" s="92"/>
      <c r="W71" s="61"/>
      <c r="X71" s="62"/>
    </row>
    <row r="72" spans="1:24">
      <c r="A72" s="70"/>
      <c r="B72" s="91"/>
      <c r="C72" s="114" t="s">
        <v>148</v>
      </c>
      <c r="D72" s="5"/>
      <c r="E72" s="5"/>
      <c r="F72" s="63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63"/>
      <c r="S72" s="5"/>
      <c r="T72" s="20" t="s">
        <v>61</v>
      </c>
      <c r="U72" s="20"/>
      <c r="V72" s="92"/>
      <c r="W72" s="61"/>
      <c r="X72" s="62"/>
    </row>
    <row r="73" spans="1:24" ht="15.75">
      <c r="A73" s="70"/>
      <c r="B73" s="91"/>
      <c r="C73" s="114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63"/>
      <c r="S73" s="5"/>
      <c r="T73" s="93"/>
      <c r="U73" s="93"/>
      <c r="V73" s="92"/>
      <c r="W73" s="61"/>
      <c r="X73" s="62"/>
    </row>
    <row r="74" spans="1:24">
      <c r="A74" s="70"/>
      <c r="B74" s="91"/>
      <c r="C74" s="301" t="s">
        <v>13</v>
      </c>
      <c r="D74" s="301"/>
      <c r="E74" s="301"/>
      <c r="F74" s="301"/>
      <c r="G74" s="301"/>
      <c r="H74" s="301"/>
      <c r="I74" s="5"/>
      <c r="J74" s="5"/>
      <c r="K74" s="5"/>
      <c r="L74" s="63"/>
      <c r="M74" s="5"/>
      <c r="N74" s="5"/>
      <c r="O74" s="5"/>
      <c r="P74" s="5"/>
      <c r="Q74" s="5"/>
      <c r="R74" s="5"/>
      <c r="S74" s="5"/>
      <c r="T74" s="20" t="s">
        <v>143</v>
      </c>
      <c r="U74" s="20"/>
      <c r="V74" s="92"/>
      <c r="W74" s="61"/>
      <c r="X74" s="62"/>
    </row>
    <row r="75" spans="1:24">
      <c r="A75" s="70"/>
      <c r="B75" s="91"/>
      <c r="C75" s="114" t="s">
        <v>147</v>
      </c>
      <c r="D75" s="114"/>
      <c r="E75" s="114"/>
      <c r="F75" s="5"/>
      <c r="G75" s="5"/>
      <c r="H75" s="5"/>
      <c r="I75" s="64"/>
      <c r="J75" s="5"/>
      <c r="K75" s="5"/>
      <c r="L75" s="63"/>
      <c r="M75" s="5"/>
      <c r="N75" s="5"/>
      <c r="O75" s="5"/>
      <c r="P75" s="5"/>
      <c r="Q75" s="5"/>
      <c r="R75" s="5"/>
      <c r="S75" s="5"/>
      <c r="T75" s="20" t="s">
        <v>102</v>
      </c>
      <c r="U75" s="20"/>
      <c r="V75" s="92"/>
      <c r="W75" s="61"/>
      <c r="X75" s="62"/>
    </row>
    <row r="76" spans="1:24">
      <c r="A76" s="70"/>
      <c r="B76" s="91"/>
      <c r="C76" s="63"/>
      <c r="D76" s="63"/>
      <c r="E76" s="63"/>
      <c r="F76" s="63"/>
      <c r="G76" s="63"/>
      <c r="H76" s="63"/>
      <c r="I76" s="63"/>
      <c r="J76" s="63"/>
      <c r="K76" s="63"/>
      <c r="L76" s="65"/>
      <c r="M76" s="65"/>
      <c r="N76" s="65"/>
      <c r="O76" s="65"/>
      <c r="P76" s="65"/>
      <c r="Q76" s="65"/>
      <c r="R76" s="65"/>
      <c r="S76" s="65"/>
      <c r="T76" s="20"/>
      <c r="U76" s="20"/>
      <c r="V76" s="92"/>
      <c r="W76" s="61"/>
      <c r="X76" s="62"/>
    </row>
    <row r="77" spans="1:24">
      <c r="A77" s="70"/>
      <c r="B77" s="91"/>
      <c r="C77" s="301" t="s">
        <v>14</v>
      </c>
      <c r="D77" s="301"/>
      <c r="E77" s="301"/>
      <c r="F77" s="301"/>
      <c r="G77" s="301"/>
      <c r="H77" s="301"/>
      <c r="I77" s="66"/>
      <c r="J77" s="67"/>
      <c r="K77" s="67"/>
      <c r="L77" s="67"/>
      <c r="M77" s="67"/>
      <c r="N77" s="67"/>
      <c r="O77" s="67"/>
      <c r="P77" s="67"/>
      <c r="Q77" s="63"/>
      <c r="R77" s="5"/>
      <c r="S77" s="5"/>
      <c r="T77" s="20" t="s">
        <v>145</v>
      </c>
      <c r="U77" s="20"/>
      <c r="V77" s="92"/>
      <c r="W77" s="61"/>
      <c r="X77" s="62"/>
    </row>
    <row r="78" spans="1:24">
      <c r="A78" s="70"/>
      <c r="B78" s="91"/>
      <c r="C78" s="114" t="s">
        <v>147</v>
      </c>
      <c r="D78" s="114"/>
      <c r="E78" s="114"/>
      <c r="F78" s="5"/>
      <c r="G78" s="5"/>
      <c r="H78" s="5"/>
      <c r="I78" s="66"/>
      <c r="J78" s="67"/>
      <c r="K78" s="67"/>
      <c r="L78" s="67"/>
      <c r="M78" s="67"/>
      <c r="N78" s="67"/>
      <c r="O78" s="67"/>
      <c r="P78" s="67"/>
      <c r="Q78" s="63"/>
      <c r="R78" s="5"/>
      <c r="S78" s="5"/>
      <c r="T78" s="20" t="s">
        <v>146</v>
      </c>
      <c r="U78" s="20"/>
      <c r="V78" s="92"/>
      <c r="W78" s="61"/>
      <c r="X78" s="62"/>
    </row>
    <row r="79" spans="1:24">
      <c r="A79" s="70"/>
      <c r="B79" s="77"/>
      <c r="C79" s="115"/>
      <c r="D79" s="72"/>
      <c r="E79" s="72"/>
      <c r="F79" s="32"/>
      <c r="G79" s="73"/>
      <c r="H79" s="73"/>
      <c r="I79" s="73"/>
      <c r="J79" s="73"/>
      <c r="K79" s="73"/>
      <c r="L79" s="73"/>
      <c r="M79" s="59"/>
      <c r="N79" s="60"/>
      <c r="O79" s="74"/>
      <c r="P79" s="74"/>
      <c r="Q79" s="74"/>
      <c r="R79" s="74"/>
      <c r="S79" s="74"/>
      <c r="T79" s="86"/>
      <c r="U79" s="86"/>
      <c r="V79" s="86"/>
      <c r="W79" s="61"/>
      <c r="X79" s="62"/>
    </row>
    <row r="80" spans="1:24">
      <c r="A80" s="70"/>
      <c r="B80" s="77"/>
      <c r="C80" s="116"/>
      <c r="D80" s="72"/>
      <c r="E80" s="72"/>
      <c r="F80" s="32"/>
      <c r="G80" s="73"/>
      <c r="H80" s="73"/>
      <c r="I80" s="73"/>
      <c r="J80" s="73"/>
      <c r="K80" s="73"/>
      <c r="L80" s="73"/>
      <c r="M80" s="59"/>
      <c r="N80" s="60"/>
      <c r="O80" s="74"/>
      <c r="P80" s="74"/>
      <c r="Q80" s="74"/>
      <c r="R80" s="74"/>
      <c r="S80" s="74"/>
      <c r="T80" s="86"/>
      <c r="U80" s="86"/>
      <c r="V80" s="86"/>
      <c r="W80" s="61"/>
      <c r="X80" s="62"/>
    </row>
    <row r="81" spans="1:24">
      <c r="A81" s="70"/>
      <c r="B81" s="77"/>
      <c r="C81" s="116"/>
      <c r="D81" s="72"/>
      <c r="E81" s="72"/>
      <c r="F81" s="32"/>
      <c r="G81" s="73"/>
      <c r="H81" s="73"/>
      <c r="I81" s="73"/>
      <c r="J81" s="73"/>
      <c r="K81" s="73"/>
      <c r="L81" s="73"/>
      <c r="M81" s="59"/>
      <c r="N81" s="60"/>
      <c r="O81" s="74"/>
      <c r="P81" s="74"/>
      <c r="Q81" s="74"/>
      <c r="R81" s="74"/>
      <c r="S81" s="74"/>
      <c r="T81" s="86"/>
      <c r="U81" s="86"/>
      <c r="V81" s="86"/>
      <c r="W81" s="61"/>
      <c r="X81" s="62"/>
    </row>
    <row r="82" spans="1:24">
      <c r="A82" s="70"/>
      <c r="B82" s="77"/>
      <c r="C82" s="116"/>
      <c r="D82" s="72"/>
      <c r="E82" s="72"/>
      <c r="F82" s="32"/>
      <c r="G82" s="73"/>
      <c r="H82" s="73"/>
      <c r="I82" s="73"/>
      <c r="J82" s="73"/>
      <c r="K82" s="73"/>
      <c r="L82" s="73"/>
      <c r="M82" s="59"/>
      <c r="N82" s="60"/>
      <c r="O82" s="74"/>
      <c r="P82" s="74"/>
      <c r="Q82" s="74"/>
      <c r="R82" s="74"/>
      <c r="S82" s="74"/>
      <c r="T82" s="86"/>
      <c r="U82" s="86"/>
      <c r="V82" s="86"/>
      <c r="W82" s="61"/>
      <c r="X82" s="62"/>
    </row>
    <row r="83" spans="1:24">
      <c r="A83" s="70"/>
      <c r="B83" s="77"/>
      <c r="C83" s="116"/>
      <c r="D83" s="72"/>
      <c r="E83" s="72"/>
      <c r="F83" s="32"/>
      <c r="G83" s="73"/>
      <c r="H83" s="73"/>
      <c r="I83" s="73"/>
      <c r="J83" s="73"/>
      <c r="K83" s="73"/>
      <c r="L83" s="73"/>
      <c r="M83" s="59"/>
      <c r="N83" s="60"/>
      <c r="O83" s="74"/>
      <c r="P83" s="74"/>
      <c r="Q83" s="74"/>
      <c r="R83" s="74"/>
      <c r="S83" s="74"/>
      <c r="T83" s="86"/>
      <c r="U83" s="86"/>
      <c r="V83" s="86"/>
      <c r="W83" s="61"/>
      <c r="X83" s="62"/>
    </row>
    <row r="84" spans="1:24">
      <c r="A84" s="70"/>
      <c r="B84" s="77"/>
      <c r="C84" s="116"/>
      <c r="D84" s="72"/>
      <c r="E84" s="72"/>
      <c r="F84" s="32"/>
      <c r="G84" s="73"/>
      <c r="H84" s="73"/>
      <c r="I84" s="73"/>
      <c r="J84" s="73"/>
      <c r="K84" s="73"/>
      <c r="L84" s="73"/>
      <c r="M84" s="59"/>
      <c r="N84" s="60"/>
      <c r="O84" s="74"/>
      <c r="P84" s="74"/>
      <c r="Q84" s="74"/>
      <c r="R84" s="74"/>
      <c r="S84" s="74"/>
      <c r="T84" s="86"/>
      <c r="U84" s="86"/>
      <c r="V84" s="86"/>
      <c r="W84" s="61"/>
      <c r="X84" s="62"/>
    </row>
    <row r="85" spans="1:24">
      <c r="A85" s="70"/>
      <c r="B85" s="77"/>
      <c r="C85" s="116"/>
      <c r="D85" s="72"/>
      <c r="E85" s="72"/>
      <c r="F85" s="32"/>
      <c r="G85" s="73"/>
      <c r="H85" s="73"/>
      <c r="I85" s="73"/>
      <c r="J85" s="73"/>
      <c r="K85" s="73"/>
      <c r="L85" s="73"/>
      <c r="M85" s="59"/>
      <c r="N85" s="60"/>
      <c r="O85" s="74"/>
      <c r="P85" s="74"/>
      <c r="Q85" s="74"/>
      <c r="R85" s="74"/>
      <c r="S85" s="74"/>
      <c r="T85" s="86"/>
      <c r="U85" s="86"/>
      <c r="V85" s="86"/>
      <c r="W85" s="61"/>
      <c r="X85" s="62"/>
    </row>
    <row r="86" spans="1:24">
      <c r="A86" s="70"/>
      <c r="B86" s="77"/>
      <c r="C86" s="116"/>
      <c r="D86" s="72"/>
      <c r="E86" s="72"/>
      <c r="F86" s="32"/>
      <c r="G86" s="73"/>
      <c r="H86" s="73"/>
      <c r="I86" s="73"/>
      <c r="J86" s="73"/>
      <c r="K86" s="73"/>
      <c r="L86" s="73"/>
      <c r="M86" s="59"/>
      <c r="N86" s="60"/>
      <c r="O86" s="74"/>
      <c r="P86" s="74"/>
      <c r="Q86" s="74"/>
      <c r="R86" s="74"/>
      <c r="S86" s="74"/>
      <c r="T86" s="86"/>
      <c r="U86" s="86"/>
      <c r="V86" s="86"/>
      <c r="W86" s="61"/>
      <c r="X86" s="62"/>
    </row>
    <row r="87" spans="1:24">
      <c r="A87" s="70"/>
      <c r="B87" s="77"/>
      <c r="C87" s="116"/>
      <c r="D87" s="72"/>
      <c r="E87" s="72"/>
      <c r="F87" s="32"/>
      <c r="G87" s="73"/>
      <c r="H87" s="73"/>
      <c r="I87" s="73"/>
      <c r="J87" s="73"/>
      <c r="K87" s="73"/>
      <c r="L87" s="73"/>
      <c r="M87" s="59"/>
      <c r="N87" s="60"/>
      <c r="O87" s="74"/>
      <c r="P87" s="74"/>
      <c r="Q87" s="74"/>
      <c r="R87" s="74"/>
      <c r="S87" s="74"/>
      <c r="T87" s="86"/>
      <c r="U87" s="86"/>
      <c r="V87" s="86"/>
      <c r="W87" s="61"/>
      <c r="X87" s="62"/>
    </row>
    <row r="88" spans="1:24">
      <c r="A88" s="70"/>
      <c r="B88" s="77"/>
      <c r="C88" s="116"/>
      <c r="D88" s="72"/>
      <c r="E88" s="72"/>
      <c r="F88" s="32"/>
      <c r="G88" s="73"/>
      <c r="H88" s="73"/>
      <c r="I88" s="73"/>
      <c r="J88" s="73"/>
      <c r="K88" s="73"/>
      <c r="L88" s="73"/>
      <c r="M88" s="59"/>
      <c r="N88" s="60"/>
      <c r="O88" s="74"/>
      <c r="P88" s="74"/>
      <c r="Q88" s="74"/>
      <c r="R88" s="74"/>
      <c r="S88" s="74"/>
      <c r="T88" s="86"/>
      <c r="U88" s="86"/>
      <c r="V88" s="86"/>
      <c r="W88" s="61"/>
      <c r="X88" s="62"/>
    </row>
    <row r="89" spans="1:24">
      <c r="A89" s="70"/>
      <c r="B89" s="77"/>
      <c r="C89" s="116"/>
      <c r="D89" s="72"/>
      <c r="E89" s="72"/>
      <c r="F89" s="32"/>
      <c r="G89" s="73"/>
      <c r="H89" s="73"/>
      <c r="I89" s="73"/>
      <c r="J89" s="73"/>
      <c r="K89" s="73"/>
      <c r="L89" s="73"/>
      <c r="M89" s="59"/>
      <c r="N89" s="60"/>
      <c r="O89" s="74"/>
      <c r="P89" s="74"/>
      <c r="Q89" s="74"/>
      <c r="R89" s="74"/>
      <c r="S89" s="74"/>
      <c r="T89" s="86"/>
      <c r="U89" s="86"/>
      <c r="V89" s="86"/>
      <c r="W89" s="61"/>
      <c r="X89" s="62"/>
    </row>
    <row r="90" spans="1:24">
      <c r="A90" s="70"/>
      <c r="B90" s="77"/>
      <c r="C90" s="116"/>
      <c r="D90" s="72"/>
      <c r="E90" s="72"/>
      <c r="F90" s="32"/>
      <c r="G90" s="73"/>
      <c r="H90" s="73"/>
      <c r="I90" s="73"/>
      <c r="J90" s="73"/>
      <c r="K90" s="73"/>
      <c r="L90" s="73"/>
      <c r="M90" s="59"/>
      <c r="N90" s="60"/>
      <c r="O90" s="74"/>
      <c r="P90" s="74"/>
      <c r="Q90" s="74"/>
      <c r="R90" s="74"/>
      <c r="S90" s="74"/>
      <c r="T90" s="86"/>
      <c r="U90" s="86"/>
      <c r="V90" s="86"/>
      <c r="W90" s="61"/>
      <c r="X90" s="62"/>
    </row>
    <row r="91" spans="1:24">
      <c r="A91" s="70"/>
      <c r="B91" s="77"/>
      <c r="C91" s="116"/>
      <c r="D91" s="72"/>
      <c r="E91" s="72"/>
      <c r="F91" s="32"/>
      <c r="G91" s="73"/>
      <c r="H91" s="73"/>
      <c r="I91" s="73"/>
      <c r="J91" s="73"/>
      <c r="K91" s="73"/>
      <c r="L91" s="73"/>
      <c r="M91" s="59"/>
      <c r="N91" s="60"/>
      <c r="O91" s="74"/>
      <c r="P91" s="74"/>
      <c r="Q91" s="74"/>
      <c r="R91" s="74"/>
      <c r="S91" s="74"/>
      <c r="T91" s="86"/>
      <c r="U91" s="86"/>
      <c r="V91" s="86"/>
      <c r="W91" s="61"/>
      <c r="X91" s="62"/>
    </row>
    <row r="92" spans="1:24">
      <c r="A92" s="70"/>
      <c r="B92" s="77"/>
      <c r="C92" s="116"/>
      <c r="D92" s="72"/>
      <c r="E92" s="72"/>
      <c r="F92" s="32"/>
      <c r="G92" s="73"/>
      <c r="H92" s="73"/>
      <c r="I92" s="73"/>
      <c r="J92" s="73"/>
      <c r="K92" s="73"/>
      <c r="L92" s="73"/>
      <c r="M92" s="59"/>
      <c r="N92" s="60"/>
      <c r="O92" s="74"/>
      <c r="P92" s="74"/>
      <c r="Q92" s="74"/>
      <c r="R92" s="74"/>
      <c r="S92" s="74"/>
      <c r="T92" s="86"/>
      <c r="U92" s="86"/>
      <c r="V92" s="86"/>
      <c r="W92" s="61"/>
      <c r="X92" s="62"/>
    </row>
    <row r="93" spans="1:24">
      <c r="A93" s="70"/>
      <c r="B93" s="77"/>
      <c r="C93" s="116"/>
      <c r="D93" s="72"/>
      <c r="E93" s="72"/>
      <c r="F93" s="32"/>
      <c r="G93" s="73"/>
      <c r="H93" s="73"/>
      <c r="I93" s="73"/>
      <c r="J93" s="73"/>
      <c r="K93" s="73"/>
      <c r="L93" s="73"/>
      <c r="M93" s="59"/>
      <c r="N93" s="60"/>
      <c r="O93" s="74"/>
      <c r="P93" s="74"/>
      <c r="Q93" s="74"/>
      <c r="R93" s="74"/>
      <c r="S93" s="74"/>
      <c r="T93" s="86"/>
      <c r="U93" s="86"/>
      <c r="V93" s="86"/>
      <c r="W93" s="61"/>
      <c r="X93" s="62"/>
    </row>
    <row r="94" spans="1:24">
      <c r="A94" s="70"/>
      <c r="B94" s="77"/>
      <c r="C94" s="116"/>
      <c r="D94" s="72"/>
      <c r="E94" s="72"/>
      <c r="F94" s="32"/>
      <c r="G94" s="73"/>
      <c r="H94" s="73"/>
      <c r="I94" s="73"/>
      <c r="J94" s="73"/>
      <c r="K94" s="73"/>
      <c r="L94" s="73"/>
      <c r="M94" s="59"/>
      <c r="N94" s="60"/>
      <c r="O94" s="74"/>
      <c r="P94" s="74"/>
      <c r="Q94" s="74"/>
      <c r="R94" s="74"/>
      <c r="S94" s="74"/>
      <c r="T94" s="86"/>
      <c r="U94" s="86"/>
      <c r="V94" s="86"/>
      <c r="W94" s="61"/>
      <c r="X94" s="62"/>
    </row>
    <row r="95" spans="1:24">
      <c r="A95" s="70"/>
      <c r="B95" s="77"/>
      <c r="C95" s="116"/>
      <c r="D95" s="72"/>
      <c r="E95" s="72"/>
      <c r="F95" s="32"/>
      <c r="G95" s="73"/>
      <c r="H95" s="73"/>
      <c r="I95" s="73"/>
      <c r="J95" s="73"/>
      <c r="K95" s="73"/>
      <c r="L95" s="73"/>
      <c r="M95" s="59"/>
      <c r="N95" s="60"/>
      <c r="O95" s="74"/>
      <c r="P95" s="74"/>
      <c r="Q95" s="74"/>
      <c r="R95" s="74"/>
      <c r="S95" s="74"/>
      <c r="T95" s="86"/>
      <c r="U95" s="86"/>
      <c r="V95" s="86"/>
      <c r="W95" s="61"/>
      <c r="X95" s="62"/>
    </row>
    <row r="96" spans="1:24">
      <c r="A96" s="70"/>
      <c r="B96" s="77"/>
      <c r="C96" s="116"/>
      <c r="D96" s="72"/>
      <c r="E96" s="72"/>
      <c r="F96" s="32"/>
      <c r="G96" s="73"/>
      <c r="H96" s="73"/>
      <c r="I96" s="73"/>
      <c r="J96" s="73"/>
      <c r="K96" s="73"/>
      <c r="L96" s="73"/>
      <c r="M96" s="59"/>
      <c r="N96" s="60"/>
      <c r="O96" s="74"/>
      <c r="P96" s="74"/>
      <c r="Q96" s="74"/>
      <c r="R96" s="74"/>
      <c r="S96" s="74"/>
      <c r="T96" s="86"/>
      <c r="U96" s="86"/>
      <c r="V96" s="86"/>
      <c r="W96" s="61"/>
      <c r="X96" s="62"/>
    </row>
    <row r="97" spans="1:24">
      <c r="A97" s="70"/>
      <c r="B97" s="77"/>
      <c r="C97" s="116"/>
      <c r="D97" s="72"/>
      <c r="E97" s="72"/>
      <c r="F97" s="32"/>
      <c r="G97" s="73"/>
      <c r="H97" s="73"/>
      <c r="I97" s="73"/>
      <c r="J97" s="73"/>
      <c r="K97" s="73"/>
      <c r="L97" s="73"/>
      <c r="M97" s="59"/>
      <c r="N97" s="60"/>
      <c r="O97" s="74"/>
      <c r="P97" s="74"/>
      <c r="Q97" s="74"/>
      <c r="R97" s="74"/>
      <c r="S97" s="74"/>
      <c r="T97" s="86"/>
      <c r="U97" s="86"/>
      <c r="V97" s="86"/>
      <c r="W97" s="61"/>
      <c r="X97" s="62"/>
    </row>
    <row r="98" spans="1:24">
      <c r="A98" s="70"/>
      <c r="B98" s="77"/>
      <c r="C98" s="116"/>
      <c r="D98" s="72"/>
      <c r="E98" s="72"/>
      <c r="F98" s="32"/>
      <c r="G98" s="73"/>
      <c r="H98" s="73"/>
      <c r="I98" s="73"/>
      <c r="J98" s="73"/>
      <c r="K98" s="73"/>
      <c r="L98" s="73"/>
      <c r="M98" s="59"/>
      <c r="N98" s="60"/>
      <c r="O98" s="74"/>
      <c r="P98" s="74"/>
      <c r="Q98" s="74"/>
      <c r="R98" s="74"/>
      <c r="S98" s="74"/>
      <c r="T98" s="86"/>
      <c r="U98" s="86"/>
      <c r="V98" s="86"/>
      <c r="W98" s="61"/>
      <c r="X98" s="62"/>
    </row>
    <row r="99" spans="1:24">
      <c r="A99" s="70"/>
      <c r="B99" s="77"/>
      <c r="C99" s="71"/>
      <c r="D99" s="72"/>
      <c r="E99" s="72"/>
      <c r="F99" s="32"/>
      <c r="G99" s="73"/>
      <c r="H99" s="73"/>
      <c r="I99" s="73"/>
      <c r="J99" s="73"/>
      <c r="K99" s="73"/>
      <c r="L99" s="73"/>
      <c r="M99" s="59"/>
      <c r="N99" s="60"/>
      <c r="O99" s="74"/>
      <c r="P99" s="74"/>
      <c r="Q99" s="74"/>
      <c r="R99" s="74"/>
      <c r="S99" s="74"/>
      <c r="T99" s="86"/>
      <c r="U99" s="86"/>
      <c r="V99" s="86"/>
      <c r="W99" s="61"/>
      <c r="X99" s="62"/>
    </row>
    <row r="116" spans="1:24">
      <c r="A116" s="68"/>
      <c r="B116" s="76"/>
      <c r="C116" s="81"/>
      <c r="D116" s="81"/>
      <c r="E116" s="81"/>
      <c r="F116" s="5"/>
      <c r="G116" s="5"/>
      <c r="H116" s="5"/>
      <c r="I116" s="66"/>
      <c r="J116" s="67"/>
      <c r="K116" s="67"/>
      <c r="L116" s="67"/>
      <c r="M116" s="67"/>
      <c r="N116" s="67"/>
      <c r="O116" s="67"/>
      <c r="P116" s="67"/>
      <c r="Q116" s="63"/>
      <c r="R116" s="5"/>
      <c r="S116" s="5"/>
      <c r="T116" s="20"/>
      <c r="U116" s="20"/>
      <c r="V116" s="68"/>
      <c r="W116" s="68"/>
      <c r="X116" s="68"/>
    </row>
  </sheetData>
  <mergeCells count="129">
    <mergeCell ref="X15:X17"/>
    <mergeCell ref="B17:B18"/>
    <mergeCell ref="C17:C18"/>
    <mergeCell ref="D17:D18"/>
    <mergeCell ref="E17:E18"/>
    <mergeCell ref="G18:L18"/>
    <mergeCell ref="O18:V18"/>
    <mergeCell ref="A19:A22"/>
    <mergeCell ref="B19:B20"/>
    <mergeCell ref="C19:C20"/>
    <mergeCell ref="D19:D20"/>
    <mergeCell ref="E19:E20"/>
    <mergeCell ref="F19:F22"/>
    <mergeCell ref="X19:X21"/>
    <mergeCell ref="B21:B22"/>
    <mergeCell ref="C21:C22"/>
    <mergeCell ref="D21:D22"/>
    <mergeCell ref="E21:E22"/>
    <mergeCell ref="G22:L22"/>
    <mergeCell ref="O22:V22"/>
    <mergeCell ref="E61:E62"/>
    <mergeCell ref="G62:L62"/>
    <mergeCell ref="O62:V62"/>
    <mergeCell ref="B59:B62"/>
    <mergeCell ref="A15:A18"/>
    <mergeCell ref="B15:B16"/>
    <mergeCell ref="C15:C16"/>
    <mergeCell ref="D15:D16"/>
    <mergeCell ref="E15:E16"/>
    <mergeCell ref="F15:F18"/>
    <mergeCell ref="C71:F71"/>
    <mergeCell ref="C74:H74"/>
    <mergeCell ref="C77:H77"/>
    <mergeCell ref="A66:A69"/>
    <mergeCell ref="C66:C67"/>
    <mergeCell ref="D66:D67"/>
    <mergeCell ref="E66:E67"/>
    <mergeCell ref="F66:F69"/>
    <mergeCell ref="C68:C69"/>
    <mergeCell ref="D68:D69"/>
    <mergeCell ref="B66:B69"/>
    <mergeCell ref="A3:X3"/>
    <mergeCell ref="A4:X4"/>
    <mergeCell ref="A56:X56"/>
    <mergeCell ref="A57:A58"/>
    <mergeCell ref="C57:C58"/>
    <mergeCell ref="D57:D58"/>
    <mergeCell ref="E57:E58"/>
    <mergeCell ref="F57:F58"/>
    <mergeCell ref="G57:G58"/>
    <mergeCell ref="H57:K57"/>
    <mergeCell ref="L57:L58"/>
    <mergeCell ref="M57:M58"/>
    <mergeCell ref="N57:N58"/>
    <mergeCell ref="O57:O58"/>
    <mergeCell ref="P57:P58"/>
    <mergeCell ref="Q57:T57"/>
    <mergeCell ref="U57:U58"/>
    <mergeCell ref="V57:V58"/>
    <mergeCell ref="W57:W58"/>
    <mergeCell ref="X57:X58"/>
    <mergeCell ref="B7:C7"/>
    <mergeCell ref="A8:X8"/>
    <mergeCell ref="A9:A10"/>
    <mergeCell ref="C9:C10"/>
    <mergeCell ref="X66:X68"/>
    <mergeCell ref="E68:E69"/>
    <mergeCell ref="G69:L69"/>
    <mergeCell ref="O69:V69"/>
    <mergeCell ref="W64:W65"/>
    <mergeCell ref="X64:X65"/>
    <mergeCell ref="G64:G65"/>
    <mergeCell ref="H64:K64"/>
    <mergeCell ref="L64:L65"/>
    <mergeCell ref="M64:M65"/>
    <mergeCell ref="N64:N65"/>
    <mergeCell ref="O64:O65"/>
    <mergeCell ref="P64:P65"/>
    <mergeCell ref="Q64:T64"/>
    <mergeCell ref="E64:E65"/>
    <mergeCell ref="F64:F65"/>
    <mergeCell ref="L9:L10"/>
    <mergeCell ref="M9:M10"/>
    <mergeCell ref="N9:N10"/>
    <mergeCell ref="O9:O10"/>
    <mergeCell ref="U64:U65"/>
    <mergeCell ref="V64:V65"/>
    <mergeCell ref="C24:F24"/>
    <mergeCell ref="C27:H27"/>
    <mergeCell ref="A63:X63"/>
    <mergeCell ref="A64:A65"/>
    <mergeCell ref="C64:C65"/>
    <mergeCell ref="D64:D65"/>
    <mergeCell ref="C30:H30"/>
    <mergeCell ref="A49:X49"/>
    <mergeCell ref="A50:X50"/>
    <mergeCell ref="B53:C53"/>
    <mergeCell ref="A59:A62"/>
    <mergeCell ref="C59:C60"/>
    <mergeCell ref="D59:D60"/>
    <mergeCell ref="E59:E60"/>
    <mergeCell ref="F59:F62"/>
    <mergeCell ref="X59:X61"/>
    <mergeCell ref="C61:C62"/>
    <mergeCell ref="D61:D62"/>
    <mergeCell ref="P9:P10"/>
    <mergeCell ref="Q9:T9"/>
    <mergeCell ref="U9:U10"/>
    <mergeCell ref="V9:V10"/>
    <mergeCell ref="W9:W10"/>
    <mergeCell ref="X9:X10"/>
    <mergeCell ref="A11:A14"/>
    <mergeCell ref="B11:B12"/>
    <mergeCell ref="C11:C12"/>
    <mergeCell ref="D11:D12"/>
    <mergeCell ref="E11:E12"/>
    <mergeCell ref="F11:F14"/>
    <mergeCell ref="X11:X13"/>
    <mergeCell ref="B13:B14"/>
    <mergeCell ref="C13:C14"/>
    <mergeCell ref="D13:D14"/>
    <mergeCell ref="E13:E14"/>
    <mergeCell ref="G14:L14"/>
    <mergeCell ref="O14:V14"/>
    <mergeCell ref="D9:D10"/>
    <mergeCell ref="E9:E10"/>
    <mergeCell ref="F9:F10"/>
    <mergeCell ref="G9:G10"/>
    <mergeCell ref="H9:K9"/>
  </mergeCells>
  <printOptions horizontalCentered="1"/>
  <pageMargins left="0.23622047244094491" right="0.23622047244094491" top="0.31496062992125984" bottom="0.31496062992125984" header="0.31496062992125984" footer="0.31496062992125984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222"/>
  <sheetViews>
    <sheetView view="pageBreakPreview" topLeftCell="A154" zoomScale="80" zoomScaleNormal="80" zoomScaleSheetLayoutView="80" workbookViewId="0">
      <selection activeCell="A172" sqref="A172:C183"/>
    </sheetView>
  </sheetViews>
  <sheetFormatPr defaultColWidth="9.140625" defaultRowHeight="15"/>
  <cols>
    <col min="1" max="1" width="4.140625" style="33" customWidth="1"/>
    <col min="2" max="2" width="15.5703125" style="75" customWidth="1"/>
    <col min="3" max="3" width="23.85546875" style="33" customWidth="1"/>
    <col min="4" max="4" width="6.42578125" style="33" customWidth="1"/>
    <col min="5" max="5" width="6" style="33" customWidth="1"/>
    <col min="6" max="6" width="17.28515625" style="33" customWidth="1"/>
    <col min="7" max="7" width="14.7109375" style="33" customWidth="1"/>
    <col min="8" max="11" width="5.7109375" style="33" customWidth="1"/>
    <col min="12" max="12" width="8.7109375" style="33" customWidth="1"/>
    <col min="13" max="13" width="8.42578125" style="33" customWidth="1"/>
    <col min="14" max="15" width="8.5703125" style="33" customWidth="1"/>
    <col min="16" max="16" width="8.28515625" style="33" customWidth="1"/>
    <col min="17" max="20" width="5.7109375" style="33" customWidth="1"/>
    <col min="21" max="21" width="8.5703125" style="33" customWidth="1"/>
    <col min="22" max="22" width="8.7109375" style="33" customWidth="1"/>
    <col min="23" max="23" width="10.7109375" style="33" customWidth="1"/>
    <col min="24" max="24" width="8.28515625" style="33" customWidth="1"/>
    <col min="25" max="16384" width="9.140625" style="1"/>
  </cols>
  <sheetData>
    <row r="1" spans="1:27" ht="20.100000000000001" customHeight="1">
      <c r="A1" s="328" t="s">
        <v>140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</row>
    <row r="2" spans="1:27" ht="20.100000000000001" customHeight="1">
      <c r="A2" s="328" t="s">
        <v>151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</row>
    <row r="3" spans="1:27" ht="12" customHeight="1">
      <c r="B3" s="33"/>
      <c r="C3" s="34"/>
      <c r="D3" s="34"/>
    </row>
    <row r="4" spans="1:27" ht="11.25" customHeight="1">
      <c r="B4" s="33"/>
      <c r="C4" s="34"/>
      <c r="D4" s="34"/>
    </row>
    <row r="5" spans="1:27" ht="20.25" customHeight="1" thickBot="1">
      <c r="B5" s="337" t="s">
        <v>142</v>
      </c>
      <c r="C5" s="337"/>
      <c r="G5" s="34"/>
      <c r="Q5" s="34" t="s">
        <v>141</v>
      </c>
    </row>
    <row r="6" spans="1:27" ht="20.100000000000001" customHeight="1" thickBot="1">
      <c r="A6" s="274" t="s">
        <v>59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6"/>
      <c r="Y6" s="2"/>
      <c r="Z6" s="2"/>
      <c r="AA6" s="2"/>
    </row>
    <row r="7" spans="1:27" ht="15.75" customHeight="1" thickBot="1">
      <c r="A7" s="325" t="s">
        <v>0</v>
      </c>
      <c r="B7" s="35" t="s">
        <v>2</v>
      </c>
      <c r="C7" s="325" t="s">
        <v>1</v>
      </c>
      <c r="D7" s="326" t="s">
        <v>28</v>
      </c>
      <c r="E7" s="327" t="s">
        <v>27</v>
      </c>
      <c r="F7" s="319" t="s">
        <v>17</v>
      </c>
      <c r="G7" s="330" t="s">
        <v>3</v>
      </c>
      <c r="H7" s="309" t="s">
        <v>50</v>
      </c>
      <c r="I7" s="310"/>
      <c r="J7" s="310"/>
      <c r="K7" s="311"/>
      <c r="L7" s="312" t="s">
        <v>32</v>
      </c>
      <c r="M7" s="312" t="s">
        <v>33</v>
      </c>
      <c r="N7" s="312" t="s">
        <v>34</v>
      </c>
      <c r="O7" s="329" t="s">
        <v>26</v>
      </c>
      <c r="P7" s="327" t="s">
        <v>31</v>
      </c>
      <c r="Q7" s="309" t="s">
        <v>51</v>
      </c>
      <c r="R7" s="310"/>
      <c r="S7" s="310"/>
      <c r="T7" s="311"/>
      <c r="U7" s="312" t="s">
        <v>30</v>
      </c>
      <c r="V7" s="312" t="s">
        <v>29</v>
      </c>
      <c r="W7" s="312" t="s">
        <v>35</v>
      </c>
      <c r="X7" s="312" t="s">
        <v>58</v>
      </c>
    </row>
    <row r="8" spans="1:27" ht="15.75" thickBot="1">
      <c r="A8" s="278"/>
      <c r="B8" s="69" t="s">
        <v>16</v>
      </c>
      <c r="C8" s="277"/>
      <c r="D8" s="280"/>
      <c r="E8" s="282"/>
      <c r="F8" s="284"/>
      <c r="G8" s="286"/>
      <c r="H8" s="82" t="s">
        <v>19</v>
      </c>
      <c r="I8" s="82" t="s">
        <v>20</v>
      </c>
      <c r="J8" s="82" t="s">
        <v>21</v>
      </c>
      <c r="K8" s="82" t="s">
        <v>22</v>
      </c>
      <c r="L8" s="291" t="s">
        <v>11</v>
      </c>
      <c r="M8" s="291" t="s">
        <v>23</v>
      </c>
      <c r="N8" s="291" t="s">
        <v>24</v>
      </c>
      <c r="O8" s="293"/>
      <c r="P8" s="282" t="s">
        <v>25</v>
      </c>
      <c r="Q8" s="82" t="s">
        <v>5</v>
      </c>
      <c r="R8" s="82" t="s">
        <v>6</v>
      </c>
      <c r="S8" s="82" t="s">
        <v>7</v>
      </c>
      <c r="T8" s="82" t="s">
        <v>8</v>
      </c>
      <c r="U8" s="291" t="s">
        <v>10</v>
      </c>
      <c r="V8" s="291" t="s">
        <v>9</v>
      </c>
      <c r="W8" s="291" t="s">
        <v>12</v>
      </c>
      <c r="X8" s="291" t="s">
        <v>15</v>
      </c>
    </row>
    <row r="9" spans="1:27" ht="15.75" thickBot="1">
      <c r="A9" s="251">
        <v>1</v>
      </c>
      <c r="B9" s="254" t="s">
        <v>293</v>
      </c>
      <c r="C9" s="256" t="s">
        <v>107</v>
      </c>
      <c r="D9" s="258">
        <v>2003</v>
      </c>
      <c r="E9" s="258" t="s">
        <v>94</v>
      </c>
      <c r="F9" s="260" t="s">
        <v>105</v>
      </c>
      <c r="G9" s="3" t="s">
        <v>4</v>
      </c>
      <c r="H9" s="38">
        <v>9</v>
      </c>
      <c r="I9" s="39">
        <v>9.1</v>
      </c>
      <c r="J9" s="40">
        <v>9</v>
      </c>
      <c r="K9" s="41">
        <v>9.1999999999999993</v>
      </c>
      <c r="L9" s="42">
        <v>0</v>
      </c>
      <c r="M9" s="43">
        <f>(H9+I9+J9+K9-MAX(H9:K9)-MIN(H9:K9))/2</f>
        <v>9.0499999999999989</v>
      </c>
      <c r="N9" s="84">
        <f>M9*2</f>
        <v>18.099999999999998</v>
      </c>
      <c r="O9" s="45">
        <v>96</v>
      </c>
      <c r="P9" s="98">
        <f t="shared" ref="P9:P11" si="0">O9/100</f>
        <v>0.96</v>
      </c>
      <c r="Q9" s="38">
        <v>8.6</v>
      </c>
      <c r="R9" s="39">
        <v>8.4</v>
      </c>
      <c r="S9" s="40">
        <v>8.6</v>
      </c>
      <c r="T9" s="41">
        <v>8.6999999999999993</v>
      </c>
      <c r="U9" s="43">
        <f>(Q9+R9+S9+T9-MAX(Q9:T9)-MIN(Q9:T9))/2</f>
        <v>8.5999999999999979</v>
      </c>
      <c r="V9" s="44">
        <v>0</v>
      </c>
      <c r="W9" s="99">
        <f>SUM(U9,N9,P9)-L9-V9</f>
        <v>27.659999999999997</v>
      </c>
      <c r="X9" s="262" t="s">
        <v>60</v>
      </c>
    </row>
    <row r="10" spans="1:27" ht="15.75" thickBot="1">
      <c r="A10" s="252"/>
      <c r="B10" s="351"/>
      <c r="C10" s="257"/>
      <c r="D10" s="259"/>
      <c r="E10" s="259"/>
      <c r="F10" s="259"/>
      <c r="G10" s="4" t="s">
        <v>18</v>
      </c>
      <c r="H10" s="38">
        <v>9</v>
      </c>
      <c r="I10" s="39">
        <v>9</v>
      </c>
      <c r="J10" s="40">
        <v>8.8000000000000007</v>
      </c>
      <c r="K10" s="41">
        <v>9</v>
      </c>
      <c r="L10" s="42">
        <v>0</v>
      </c>
      <c r="M10" s="43">
        <f>(H10+I10+J10+K10-MAX(H10:K10)-MIN(H10:K10))/2</f>
        <v>8.9999999999999982</v>
      </c>
      <c r="N10" s="84">
        <f>M10*2</f>
        <v>17.999999999999996</v>
      </c>
      <c r="O10" s="45">
        <v>83</v>
      </c>
      <c r="P10" s="46">
        <f t="shared" si="0"/>
        <v>0.83</v>
      </c>
      <c r="Q10" s="38">
        <v>8.5</v>
      </c>
      <c r="R10" s="39">
        <v>8.9</v>
      </c>
      <c r="S10" s="40">
        <v>8.6999999999999993</v>
      </c>
      <c r="T10" s="41">
        <v>8.6999999999999993</v>
      </c>
      <c r="U10" s="43">
        <f>(Q10+R10+S10+T10-MAX(Q10:T10)-MIN(Q10:T10))/2</f>
        <v>8.6999999999999993</v>
      </c>
      <c r="V10" s="44">
        <v>0</v>
      </c>
      <c r="W10" s="48">
        <f>SUM(U10,N10,P10)-L10-V10</f>
        <v>27.529999999999994</v>
      </c>
      <c r="X10" s="263"/>
    </row>
    <row r="11" spans="1:27" ht="20.25" thickBot="1">
      <c r="A11" s="252"/>
      <c r="B11" s="255" t="s">
        <v>106</v>
      </c>
      <c r="C11" s="257" t="s">
        <v>108</v>
      </c>
      <c r="D11" s="259">
        <v>1999</v>
      </c>
      <c r="E11" s="259" t="s">
        <v>60</v>
      </c>
      <c r="F11" s="259"/>
      <c r="G11" s="83" t="s">
        <v>52</v>
      </c>
      <c r="H11" s="49">
        <v>9.1999999999999993</v>
      </c>
      <c r="I11" s="50">
        <v>9.3000000000000007</v>
      </c>
      <c r="J11" s="51">
        <v>9.1999999999999993</v>
      </c>
      <c r="K11" s="52">
        <v>9.3000000000000007</v>
      </c>
      <c r="L11" s="53">
        <v>0</v>
      </c>
      <c r="M11" s="54">
        <f>(H11+I11+J11+K11-MAX(H11:K11)-MIN(H11:K11))/2</f>
        <v>9.25</v>
      </c>
      <c r="N11" s="85">
        <f>M11*2</f>
        <v>18.5</v>
      </c>
      <c r="O11" s="37">
        <v>112</v>
      </c>
      <c r="P11" s="46">
        <f t="shared" si="0"/>
        <v>1.1200000000000001</v>
      </c>
      <c r="Q11" s="49">
        <v>8.3000000000000007</v>
      </c>
      <c r="R11" s="50">
        <v>8.3000000000000007</v>
      </c>
      <c r="S11" s="51">
        <v>8.4</v>
      </c>
      <c r="T11" s="52">
        <v>8.3000000000000007</v>
      </c>
      <c r="U11" s="43">
        <f>(Q11+R11+S11+T11-MAX(Q11:T11)-MIN(Q11:T11))/2</f>
        <v>8.2999999999999989</v>
      </c>
      <c r="V11" s="55">
        <v>0</v>
      </c>
      <c r="W11" s="48">
        <f>SUM(U11,N11,P11)-L11-V11</f>
        <v>27.919999999999998</v>
      </c>
      <c r="X11" s="264"/>
    </row>
    <row r="12" spans="1:27" ht="15.75" thickBot="1">
      <c r="A12" s="253"/>
      <c r="B12" s="352"/>
      <c r="C12" s="266"/>
      <c r="D12" s="261"/>
      <c r="E12" s="267"/>
      <c r="F12" s="261"/>
      <c r="G12" s="268" t="s">
        <v>49</v>
      </c>
      <c r="H12" s="269"/>
      <c r="I12" s="269"/>
      <c r="J12" s="269"/>
      <c r="K12" s="269"/>
      <c r="L12" s="270"/>
      <c r="M12" s="56">
        <f>SUM(M9:M11)-L9-L10-L11</f>
        <v>27.299999999999997</v>
      </c>
      <c r="N12" s="57"/>
      <c r="O12" s="271" t="s">
        <v>53</v>
      </c>
      <c r="P12" s="272"/>
      <c r="Q12" s="272"/>
      <c r="R12" s="272"/>
      <c r="S12" s="272"/>
      <c r="T12" s="272"/>
      <c r="U12" s="272"/>
      <c r="V12" s="273"/>
      <c r="W12" s="80">
        <f>SUM(W9:W11)</f>
        <v>83.109999999999985</v>
      </c>
      <c r="X12" s="58">
        <f>M12</f>
        <v>27.299999999999997</v>
      </c>
    </row>
    <row r="13" spans="1:27" ht="15.75" thickBot="1">
      <c r="A13" s="252">
        <v>2</v>
      </c>
      <c r="B13" s="255" t="s">
        <v>184</v>
      </c>
      <c r="C13" s="257" t="s">
        <v>208</v>
      </c>
      <c r="D13" s="259">
        <v>2003</v>
      </c>
      <c r="E13" s="259" t="s">
        <v>94</v>
      </c>
      <c r="F13" s="297" t="s">
        <v>326</v>
      </c>
      <c r="G13" s="193" t="s">
        <v>4</v>
      </c>
      <c r="H13" s="194">
        <v>9.3000000000000007</v>
      </c>
      <c r="I13" s="195">
        <v>9</v>
      </c>
      <c r="J13" s="196">
        <v>9.3000000000000007</v>
      </c>
      <c r="K13" s="197">
        <v>9.4</v>
      </c>
      <c r="L13" s="198">
        <v>0</v>
      </c>
      <c r="M13" s="199">
        <f>(H13+I13+J13+K13-MAX(H13:K13)-MIN(H13:K13))/2</f>
        <v>9.3000000000000007</v>
      </c>
      <c r="N13" s="216">
        <f>M13*2</f>
        <v>18.600000000000001</v>
      </c>
      <c r="O13" s="217">
        <v>91</v>
      </c>
      <c r="P13" s="201">
        <f t="shared" ref="P13:P15" si="1">O13/100</f>
        <v>0.91</v>
      </c>
      <c r="Q13" s="194">
        <v>8.5</v>
      </c>
      <c r="R13" s="195">
        <v>8.5</v>
      </c>
      <c r="S13" s="196">
        <v>8.3000000000000007</v>
      </c>
      <c r="T13" s="197">
        <v>8.5</v>
      </c>
      <c r="U13" s="199">
        <f>(Q13+R13+S13+T13-MAX(Q13:T13)-MIN(Q13:T13))/2</f>
        <v>8.4999999999999982</v>
      </c>
      <c r="V13" s="200">
        <v>0</v>
      </c>
      <c r="W13" s="203">
        <f>SUM(U13,N13,P13)-L13-V13</f>
        <v>28.01</v>
      </c>
      <c r="X13" s="263" t="s">
        <v>60</v>
      </c>
    </row>
    <row r="14" spans="1:27" ht="15.75" thickBot="1">
      <c r="A14" s="252"/>
      <c r="B14" s="351"/>
      <c r="C14" s="257"/>
      <c r="D14" s="259"/>
      <c r="E14" s="259"/>
      <c r="F14" s="259"/>
      <c r="G14" s="4" t="s">
        <v>18</v>
      </c>
      <c r="H14" s="38">
        <v>9.1</v>
      </c>
      <c r="I14" s="39">
        <v>9</v>
      </c>
      <c r="J14" s="40">
        <v>9.1999999999999993</v>
      </c>
      <c r="K14" s="41">
        <v>9</v>
      </c>
      <c r="L14" s="42">
        <v>0</v>
      </c>
      <c r="M14" s="43">
        <f>(H14+I14+J14+K14-MAX(H14:K14)-MIN(H14:K14))/2</f>
        <v>9.0499999999999989</v>
      </c>
      <c r="N14" s="84">
        <f>M14*2</f>
        <v>18.099999999999998</v>
      </c>
      <c r="O14" s="45">
        <v>86</v>
      </c>
      <c r="P14" s="46">
        <f t="shared" si="1"/>
        <v>0.86</v>
      </c>
      <c r="Q14" s="38">
        <v>8.4</v>
      </c>
      <c r="R14" s="39">
        <v>8.3000000000000007</v>
      </c>
      <c r="S14" s="40">
        <v>8.4</v>
      </c>
      <c r="T14" s="41">
        <v>8.3000000000000007</v>
      </c>
      <c r="U14" s="43">
        <f>(Q14+R14+S14+T14-MAX(Q14:T14)-MIN(Q14:T14))/2</f>
        <v>8.3500000000000032</v>
      </c>
      <c r="V14" s="44">
        <v>0</v>
      </c>
      <c r="W14" s="48">
        <f>SUM(U14,N14,P14)-L14-V14</f>
        <v>27.310000000000002</v>
      </c>
      <c r="X14" s="263"/>
    </row>
    <row r="15" spans="1:27" ht="20.25" thickBot="1">
      <c r="A15" s="252"/>
      <c r="B15" s="255" t="s">
        <v>185</v>
      </c>
      <c r="C15" s="257" t="s">
        <v>209</v>
      </c>
      <c r="D15" s="259">
        <v>1999</v>
      </c>
      <c r="E15" s="259" t="s">
        <v>94</v>
      </c>
      <c r="F15" s="259"/>
      <c r="G15" s="83" t="s">
        <v>52</v>
      </c>
      <c r="H15" s="49">
        <v>9.1999999999999993</v>
      </c>
      <c r="I15" s="50">
        <v>9</v>
      </c>
      <c r="J15" s="51">
        <v>9</v>
      </c>
      <c r="K15" s="52">
        <v>9.1</v>
      </c>
      <c r="L15" s="53">
        <v>0</v>
      </c>
      <c r="M15" s="54">
        <f>(H15+I15+J15+K15-MAX(H15:K15)-MIN(H15:K15))/2</f>
        <v>9.0499999999999989</v>
      </c>
      <c r="N15" s="85">
        <f>M15*2</f>
        <v>18.099999999999998</v>
      </c>
      <c r="O15" s="37">
        <v>111</v>
      </c>
      <c r="P15" s="46">
        <f t="shared" si="1"/>
        <v>1.1100000000000001</v>
      </c>
      <c r="Q15" s="49">
        <v>8.3000000000000007</v>
      </c>
      <c r="R15" s="50">
        <v>8.5</v>
      </c>
      <c r="S15" s="51">
        <v>8.6</v>
      </c>
      <c r="T15" s="52">
        <v>8.1</v>
      </c>
      <c r="U15" s="43">
        <f>(Q15+R15+S15+T15-MAX(Q15:T15)-MIN(Q15:T15))/2</f>
        <v>8.3999999999999986</v>
      </c>
      <c r="V15" s="55">
        <v>0</v>
      </c>
      <c r="W15" s="48">
        <f>SUM(U15,N15,P15)-L15-V15</f>
        <v>27.609999999999996</v>
      </c>
      <c r="X15" s="264"/>
    </row>
    <row r="16" spans="1:27" ht="15.75" thickBot="1">
      <c r="A16" s="253"/>
      <c r="B16" s="352"/>
      <c r="C16" s="266"/>
      <c r="D16" s="261"/>
      <c r="E16" s="267"/>
      <c r="F16" s="261"/>
      <c r="G16" s="268" t="s">
        <v>49</v>
      </c>
      <c r="H16" s="269"/>
      <c r="I16" s="269"/>
      <c r="J16" s="269"/>
      <c r="K16" s="269"/>
      <c r="L16" s="270"/>
      <c r="M16" s="56">
        <f>SUM(M13:M15)-L13-L14-L15</f>
        <v>27.4</v>
      </c>
      <c r="N16" s="57"/>
      <c r="O16" s="271" t="s">
        <v>53</v>
      </c>
      <c r="P16" s="272"/>
      <c r="Q16" s="272"/>
      <c r="R16" s="272"/>
      <c r="S16" s="272"/>
      <c r="T16" s="272"/>
      <c r="U16" s="272"/>
      <c r="V16" s="273"/>
      <c r="W16" s="80">
        <f>SUM(W13:W15)</f>
        <v>82.93</v>
      </c>
      <c r="X16" s="58">
        <f>M16</f>
        <v>27.4</v>
      </c>
    </row>
    <row r="17" spans="1:24" ht="15.75" thickBot="1">
      <c r="A17" s="251">
        <v>3</v>
      </c>
      <c r="B17" s="254" t="s">
        <v>283</v>
      </c>
      <c r="C17" s="256" t="s">
        <v>212</v>
      </c>
      <c r="D17" s="258">
        <v>2002</v>
      </c>
      <c r="E17" s="258" t="s">
        <v>94</v>
      </c>
      <c r="F17" s="260" t="s">
        <v>288</v>
      </c>
      <c r="G17" s="3" t="s">
        <v>4</v>
      </c>
      <c r="H17" s="38">
        <v>9.1999999999999993</v>
      </c>
      <c r="I17" s="39">
        <v>9.1999999999999993</v>
      </c>
      <c r="J17" s="40">
        <v>9.1999999999999993</v>
      </c>
      <c r="K17" s="41">
        <v>9.1</v>
      </c>
      <c r="L17" s="42">
        <v>0</v>
      </c>
      <c r="M17" s="43">
        <f>(H17+I17+J17+K17-MAX(H17:K17)-MIN(H17:K17))/2</f>
        <v>9.1999999999999993</v>
      </c>
      <c r="N17" s="84">
        <f>M17*2</f>
        <v>18.399999999999999</v>
      </c>
      <c r="O17" s="45">
        <v>102</v>
      </c>
      <c r="P17" s="98">
        <f t="shared" ref="P17:P19" si="2">O17/100</f>
        <v>1.02</v>
      </c>
      <c r="Q17" s="38">
        <v>8.6</v>
      </c>
      <c r="R17" s="39">
        <v>8.6</v>
      </c>
      <c r="S17" s="40">
        <v>8.6</v>
      </c>
      <c r="T17" s="41">
        <v>8.6999999999999993</v>
      </c>
      <c r="U17" s="43">
        <f>(Q17+R17+S17+T17-MAX(Q17:T17)-MIN(Q17:T17))/2</f>
        <v>8.6000000000000014</v>
      </c>
      <c r="V17" s="44">
        <v>0</v>
      </c>
      <c r="W17" s="99">
        <f>SUM(U17,N17,P17)-L17-V17</f>
        <v>28.02</v>
      </c>
      <c r="X17" s="262" t="s">
        <v>60</v>
      </c>
    </row>
    <row r="18" spans="1:24" ht="15.75" thickBot="1">
      <c r="A18" s="252"/>
      <c r="B18" s="255"/>
      <c r="C18" s="257"/>
      <c r="D18" s="259"/>
      <c r="E18" s="259"/>
      <c r="F18" s="259"/>
      <c r="G18" s="4" t="s">
        <v>18</v>
      </c>
      <c r="H18" s="38">
        <v>9.1</v>
      </c>
      <c r="I18" s="39">
        <v>9.1</v>
      </c>
      <c r="J18" s="40">
        <v>9</v>
      </c>
      <c r="K18" s="41">
        <v>9</v>
      </c>
      <c r="L18" s="42">
        <v>0</v>
      </c>
      <c r="M18" s="43">
        <f>(H18+I18+J18+K18-MAX(H18:K18)-MIN(H18:K18))/2</f>
        <v>9.0500000000000007</v>
      </c>
      <c r="N18" s="84">
        <f>M18*2</f>
        <v>18.100000000000001</v>
      </c>
      <c r="O18" s="45">
        <v>81</v>
      </c>
      <c r="P18" s="46">
        <f t="shared" si="2"/>
        <v>0.81</v>
      </c>
      <c r="Q18" s="38">
        <v>8.5</v>
      </c>
      <c r="R18" s="39">
        <v>8.3000000000000007</v>
      </c>
      <c r="S18" s="40">
        <v>8.6</v>
      </c>
      <c r="T18" s="41">
        <v>8.4</v>
      </c>
      <c r="U18" s="43">
        <f>(Q18+R18+S18+T18-MAX(Q18:T18)-MIN(Q18:T18))/2</f>
        <v>8.4499999999999975</v>
      </c>
      <c r="V18" s="44">
        <v>0</v>
      </c>
      <c r="W18" s="48">
        <f>SUM(U18,N18,P18)-L18-V18</f>
        <v>27.359999999999996</v>
      </c>
      <c r="X18" s="263"/>
    </row>
    <row r="19" spans="1:24" ht="20.25" thickBot="1">
      <c r="A19" s="252"/>
      <c r="B19" s="255" t="s">
        <v>284</v>
      </c>
      <c r="C19" s="257" t="s">
        <v>213</v>
      </c>
      <c r="D19" s="259">
        <v>1999</v>
      </c>
      <c r="E19" s="259" t="s">
        <v>94</v>
      </c>
      <c r="F19" s="259"/>
      <c r="G19" s="83" t="s">
        <v>52</v>
      </c>
      <c r="H19" s="49">
        <v>9</v>
      </c>
      <c r="I19" s="50">
        <v>9.1</v>
      </c>
      <c r="J19" s="51">
        <v>9.3000000000000007</v>
      </c>
      <c r="K19" s="52">
        <v>9</v>
      </c>
      <c r="L19" s="53">
        <v>0</v>
      </c>
      <c r="M19" s="54">
        <f>(H19+I19+J19+K19-MAX(H19:K19)-MIN(H19:K19))/2</f>
        <v>9.0500000000000025</v>
      </c>
      <c r="N19" s="85">
        <f>M19*2</f>
        <v>18.100000000000005</v>
      </c>
      <c r="O19" s="37">
        <v>119</v>
      </c>
      <c r="P19" s="46">
        <f t="shared" si="2"/>
        <v>1.19</v>
      </c>
      <c r="Q19" s="49">
        <v>8.3000000000000007</v>
      </c>
      <c r="R19" s="50">
        <v>8.3000000000000007</v>
      </c>
      <c r="S19" s="51">
        <v>8.1</v>
      </c>
      <c r="T19" s="52">
        <v>8.1</v>
      </c>
      <c r="U19" s="43">
        <f>(Q19+R19+S19+T19-MAX(Q19:T19)-MIN(Q19:T19))/2</f>
        <v>8.2000000000000028</v>
      </c>
      <c r="V19" s="55">
        <v>0</v>
      </c>
      <c r="W19" s="48">
        <f>SUM(U19,N19,P19)-L19-V19</f>
        <v>27.490000000000009</v>
      </c>
      <c r="X19" s="264"/>
    </row>
    <row r="20" spans="1:24" ht="15.75" thickBot="1">
      <c r="A20" s="253"/>
      <c r="B20" s="265"/>
      <c r="C20" s="266"/>
      <c r="D20" s="261"/>
      <c r="E20" s="267"/>
      <c r="F20" s="261"/>
      <c r="G20" s="268" t="s">
        <v>49</v>
      </c>
      <c r="H20" s="269"/>
      <c r="I20" s="269"/>
      <c r="J20" s="269"/>
      <c r="K20" s="269"/>
      <c r="L20" s="270"/>
      <c r="M20" s="56">
        <f>SUM(M17:M19)-L17-L18-L19</f>
        <v>27.300000000000004</v>
      </c>
      <c r="N20" s="57"/>
      <c r="O20" s="271" t="s">
        <v>53</v>
      </c>
      <c r="P20" s="272"/>
      <c r="Q20" s="272"/>
      <c r="R20" s="272"/>
      <c r="S20" s="272"/>
      <c r="T20" s="272"/>
      <c r="U20" s="272"/>
      <c r="V20" s="273"/>
      <c r="W20" s="80">
        <f>SUM(W17:W19)</f>
        <v>82.87</v>
      </c>
      <c r="X20" s="58">
        <f>M20</f>
        <v>27.300000000000004</v>
      </c>
    </row>
    <row r="21" spans="1:24">
      <c r="A21" s="212"/>
      <c r="B21" s="148"/>
      <c r="C21" s="116"/>
      <c r="D21" s="117"/>
      <c r="E21" s="151"/>
      <c r="F21" s="117"/>
      <c r="G21" s="73"/>
      <c r="H21" s="73"/>
      <c r="I21" s="73"/>
      <c r="J21" s="73"/>
      <c r="K21" s="73"/>
      <c r="L21" s="73"/>
      <c r="M21" s="59"/>
      <c r="N21" s="60"/>
      <c r="O21" s="74"/>
      <c r="P21" s="74"/>
      <c r="Q21" s="74"/>
      <c r="R21" s="74"/>
      <c r="S21" s="74"/>
      <c r="T21" s="74"/>
      <c r="U21" s="74"/>
      <c r="V21" s="74"/>
      <c r="W21" s="61"/>
      <c r="X21" s="172"/>
    </row>
    <row r="22" spans="1:24">
      <c r="A22" s="70"/>
      <c r="B22" s="91"/>
      <c r="C22" s="345" t="s">
        <v>57</v>
      </c>
      <c r="D22" s="345"/>
      <c r="E22" s="345"/>
      <c r="F22" s="34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63"/>
      <c r="S22" s="5"/>
      <c r="T22" s="155" t="s">
        <v>144</v>
      </c>
      <c r="U22" s="155"/>
      <c r="V22" s="92"/>
      <c r="W22" s="61"/>
      <c r="X22" s="62"/>
    </row>
    <row r="23" spans="1:24">
      <c r="A23" s="70"/>
      <c r="B23" s="91"/>
      <c r="C23" s="133" t="s">
        <v>148</v>
      </c>
      <c r="D23" s="5"/>
      <c r="E23" s="5"/>
      <c r="F23" s="63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63"/>
      <c r="S23" s="5"/>
      <c r="T23" s="20" t="s">
        <v>61</v>
      </c>
      <c r="U23" s="20"/>
      <c r="V23" s="92"/>
      <c r="W23" s="61"/>
      <c r="X23" s="62"/>
    </row>
    <row r="24" spans="1:24" ht="15.75">
      <c r="A24" s="70"/>
      <c r="B24" s="91"/>
      <c r="C24" s="133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63"/>
      <c r="S24" s="5"/>
      <c r="T24" s="93"/>
      <c r="U24" s="93"/>
      <c r="V24" s="92"/>
      <c r="W24" s="61"/>
      <c r="X24" s="62"/>
    </row>
    <row r="25" spans="1:24">
      <c r="A25" s="70"/>
      <c r="B25" s="91"/>
      <c r="C25" s="301" t="s">
        <v>13</v>
      </c>
      <c r="D25" s="301"/>
      <c r="E25" s="301"/>
      <c r="F25" s="301"/>
      <c r="G25" s="301"/>
      <c r="H25" s="301"/>
      <c r="I25" s="5"/>
      <c r="J25" s="5"/>
      <c r="K25" s="5"/>
      <c r="L25" s="63"/>
      <c r="M25" s="5"/>
      <c r="N25" s="5"/>
      <c r="O25" s="5"/>
      <c r="P25" s="5"/>
      <c r="Q25" s="5"/>
      <c r="R25" s="5"/>
      <c r="S25" s="5"/>
      <c r="T25" s="20" t="s">
        <v>143</v>
      </c>
      <c r="U25" s="20"/>
      <c r="V25" s="92"/>
      <c r="W25" s="61"/>
      <c r="X25" s="62"/>
    </row>
    <row r="26" spans="1:24">
      <c r="A26" s="70"/>
      <c r="B26" s="91"/>
      <c r="C26" s="133" t="s">
        <v>147</v>
      </c>
      <c r="D26" s="133"/>
      <c r="E26" s="133"/>
      <c r="F26" s="5"/>
      <c r="G26" s="5"/>
      <c r="H26" s="5"/>
      <c r="I26" s="64"/>
      <c r="J26" s="5"/>
      <c r="K26" s="5"/>
      <c r="L26" s="63"/>
      <c r="M26" s="5"/>
      <c r="N26" s="5"/>
      <c r="O26" s="5"/>
      <c r="P26" s="5"/>
      <c r="Q26" s="5"/>
      <c r="R26" s="5"/>
      <c r="S26" s="5"/>
      <c r="T26" s="20" t="s">
        <v>102</v>
      </c>
      <c r="U26" s="20"/>
      <c r="V26" s="92"/>
      <c r="W26" s="61"/>
      <c r="X26" s="62"/>
    </row>
    <row r="27" spans="1:24">
      <c r="A27" s="70"/>
      <c r="B27" s="91"/>
      <c r="C27" s="63"/>
      <c r="D27" s="63"/>
      <c r="E27" s="63"/>
      <c r="F27" s="63"/>
      <c r="G27" s="63"/>
      <c r="H27" s="63"/>
      <c r="I27" s="63"/>
      <c r="J27" s="63"/>
      <c r="K27" s="63"/>
      <c r="L27" s="65"/>
      <c r="M27" s="65"/>
      <c r="N27" s="65"/>
      <c r="O27" s="65"/>
      <c r="P27" s="65"/>
      <c r="Q27" s="65"/>
      <c r="R27" s="65"/>
      <c r="S27" s="65"/>
      <c r="T27" s="20"/>
      <c r="U27" s="20"/>
      <c r="V27" s="92"/>
      <c r="W27" s="61"/>
      <c r="X27" s="62"/>
    </row>
    <row r="28" spans="1:24">
      <c r="A28" s="70"/>
      <c r="B28" s="91"/>
      <c r="C28" s="301" t="s">
        <v>14</v>
      </c>
      <c r="D28" s="301"/>
      <c r="E28" s="301"/>
      <c r="F28" s="301"/>
      <c r="G28" s="301"/>
      <c r="H28" s="301"/>
      <c r="I28" s="66"/>
      <c r="J28" s="67"/>
      <c r="K28" s="67"/>
      <c r="L28" s="67"/>
      <c r="M28" s="67"/>
      <c r="N28" s="67"/>
      <c r="O28" s="67"/>
      <c r="P28" s="67"/>
      <c r="Q28" s="63"/>
      <c r="R28" s="5"/>
      <c r="S28" s="5"/>
      <c r="T28" s="20" t="s">
        <v>145</v>
      </c>
      <c r="U28" s="20"/>
      <c r="V28" s="92"/>
      <c r="W28" s="61"/>
      <c r="X28" s="62"/>
    </row>
    <row r="29" spans="1:24">
      <c r="A29" s="70"/>
      <c r="B29" s="91"/>
      <c r="C29" s="133" t="s">
        <v>147</v>
      </c>
      <c r="D29" s="133"/>
      <c r="E29" s="133"/>
      <c r="F29" s="5"/>
      <c r="G29" s="5"/>
      <c r="H29" s="5"/>
      <c r="I29" s="66"/>
      <c r="J29" s="67"/>
      <c r="K29" s="67"/>
      <c r="L29" s="67"/>
      <c r="M29" s="67"/>
      <c r="N29" s="67"/>
      <c r="O29" s="67"/>
      <c r="P29" s="67"/>
      <c r="Q29" s="63"/>
      <c r="R29" s="5"/>
      <c r="S29" s="5"/>
      <c r="T29" s="20" t="s">
        <v>146</v>
      </c>
      <c r="U29" s="20"/>
      <c r="V29" s="92"/>
      <c r="W29" s="61"/>
      <c r="X29" s="62"/>
    </row>
    <row r="30" spans="1:24">
      <c r="A30" s="70"/>
      <c r="B30" s="150"/>
      <c r="C30" s="116"/>
      <c r="D30" s="117"/>
      <c r="E30" s="151"/>
      <c r="F30" s="117"/>
      <c r="G30" s="73"/>
      <c r="H30" s="73"/>
      <c r="I30" s="73"/>
      <c r="J30" s="73"/>
      <c r="K30" s="73"/>
      <c r="L30" s="73"/>
      <c r="M30" s="59"/>
      <c r="N30" s="60"/>
      <c r="O30" s="74"/>
      <c r="P30" s="74"/>
      <c r="Q30" s="74"/>
      <c r="R30" s="74"/>
      <c r="S30" s="74"/>
      <c r="T30" s="74"/>
      <c r="U30" s="74"/>
      <c r="V30" s="74"/>
      <c r="W30" s="61"/>
      <c r="X30" s="62"/>
    </row>
    <row r="31" spans="1:24">
      <c r="A31" s="70"/>
      <c r="B31" s="148"/>
      <c r="C31" s="116"/>
      <c r="D31" s="117"/>
      <c r="E31" s="151"/>
      <c r="F31" s="117"/>
      <c r="G31" s="73"/>
      <c r="H31" s="73"/>
      <c r="I31" s="73"/>
      <c r="J31" s="73"/>
      <c r="K31" s="73"/>
      <c r="L31" s="73"/>
      <c r="M31" s="59"/>
      <c r="N31" s="60"/>
      <c r="O31" s="74"/>
      <c r="P31" s="74"/>
      <c r="Q31" s="74"/>
      <c r="R31" s="74"/>
      <c r="S31" s="74"/>
      <c r="T31" s="74"/>
      <c r="U31" s="74"/>
      <c r="V31" s="74"/>
      <c r="W31" s="61"/>
      <c r="X31" s="62"/>
    </row>
    <row r="32" spans="1:24">
      <c r="A32" s="70"/>
      <c r="B32" s="148"/>
      <c r="C32" s="116"/>
      <c r="D32" s="117"/>
      <c r="E32" s="151"/>
      <c r="F32" s="117"/>
      <c r="G32" s="73"/>
      <c r="H32" s="73"/>
      <c r="I32" s="73"/>
      <c r="J32" s="73"/>
      <c r="K32" s="73"/>
      <c r="L32" s="73"/>
      <c r="M32" s="59"/>
      <c r="N32" s="60"/>
      <c r="O32" s="74"/>
      <c r="P32" s="74"/>
      <c r="Q32" s="74"/>
      <c r="R32" s="74"/>
      <c r="S32" s="74"/>
      <c r="T32" s="74"/>
      <c r="U32" s="74"/>
      <c r="V32" s="74"/>
      <c r="W32" s="61"/>
      <c r="X32" s="62"/>
    </row>
    <row r="33" spans="1:24">
      <c r="A33" s="70"/>
      <c r="B33" s="148"/>
      <c r="C33" s="116"/>
      <c r="D33" s="117"/>
      <c r="E33" s="151"/>
      <c r="F33" s="117"/>
      <c r="G33" s="73"/>
      <c r="H33" s="73"/>
      <c r="I33" s="73"/>
      <c r="J33" s="73"/>
      <c r="K33" s="73"/>
      <c r="L33" s="73"/>
      <c r="M33" s="59"/>
      <c r="N33" s="60"/>
      <c r="O33" s="74"/>
      <c r="P33" s="74"/>
      <c r="Q33" s="74"/>
      <c r="R33" s="74"/>
      <c r="S33" s="74"/>
      <c r="T33" s="74"/>
      <c r="U33" s="74"/>
      <c r="V33" s="74"/>
      <c r="W33" s="61"/>
      <c r="X33" s="62"/>
    </row>
    <row r="34" spans="1:24">
      <c r="A34" s="70"/>
      <c r="B34" s="148"/>
      <c r="C34" s="116"/>
      <c r="D34" s="117"/>
      <c r="E34" s="151"/>
      <c r="F34" s="117"/>
      <c r="G34" s="73"/>
      <c r="H34" s="73"/>
      <c r="I34" s="73"/>
      <c r="J34" s="73"/>
      <c r="K34" s="73"/>
      <c r="L34" s="73"/>
      <c r="M34" s="59"/>
      <c r="N34" s="60"/>
      <c r="O34" s="74"/>
      <c r="P34" s="74"/>
      <c r="Q34" s="74"/>
      <c r="R34" s="74"/>
      <c r="S34" s="74"/>
      <c r="T34" s="74"/>
      <c r="U34" s="74"/>
      <c r="V34" s="74"/>
      <c r="W34" s="61"/>
      <c r="X34" s="62"/>
    </row>
    <row r="35" spans="1:24">
      <c r="A35" s="70"/>
      <c r="B35" s="148"/>
      <c r="C35" s="116"/>
      <c r="D35" s="117"/>
      <c r="E35" s="151"/>
      <c r="F35" s="117"/>
      <c r="G35" s="73"/>
      <c r="H35" s="73"/>
      <c r="I35" s="73"/>
      <c r="J35" s="73"/>
      <c r="K35" s="73"/>
      <c r="L35" s="73"/>
      <c r="M35" s="59"/>
      <c r="N35" s="60"/>
      <c r="O35" s="74"/>
      <c r="P35" s="74"/>
      <c r="Q35" s="74"/>
      <c r="R35" s="74"/>
      <c r="S35" s="74"/>
      <c r="T35" s="74"/>
      <c r="U35" s="74"/>
      <c r="V35" s="74"/>
      <c r="W35" s="61"/>
      <c r="X35" s="62"/>
    </row>
    <row r="36" spans="1:24">
      <c r="A36" s="70"/>
      <c r="B36" s="148"/>
      <c r="C36" s="225"/>
      <c r="D36" s="117"/>
      <c r="E36" s="151"/>
      <c r="F36" s="117"/>
      <c r="G36" s="73"/>
      <c r="H36" s="73"/>
      <c r="I36" s="73"/>
      <c r="J36" s="73"/>
      <c r="K36" s="73"/>
      <c r="L36" s="73"/>
      <c r="M36" s="59"/>
      <c r="N36" s="60"/>
      <c r="O36" s="74"/>
      <c r="P36" s="74"/>
      <c r="Q36" s="74"/>
      <c r="R36" s="74"/>
      <c r="S36" s="74"/>
      <c r="T36" s="74"/>
      <c r="U36" s="74"/>
      <c r="V36" s="74"/>
      <c r="W36" s="61"/>
      <c r="X36" s="62"/>
    </row>
    <row r="37" spans="1:24">
      <c r="A37" s="70"/>
      <c r="B37" s="148"/>
      <c r="C37" s="225"/>
      <c r="D37" s="117"/>
      <c r="E37" s="151"/>
      <c r="F37" s="117"/>
      <c r="G37" s="73"/>
      <c r="H37" s="73"/>
      <c r="I37" s="73"/>
      <c r="J37" s="73"/>
      <c r="K37" s="73"/>
      <c r="L37" s="73"/>
      <c r="M37" s="59"/>
      <c r="N37" s="60"/>
      <c r="O37" s="74"/>
      <c r="P37" s="74"/>
      <c r="Q37" s="74"/>
      <c r="R37" s="74"/>
      <c r="S37" s="74"/>
      <c r="T37" s="74"/>
      <c r="U37" s="74"/>
      <c r="V37" s="74"/>
      <c r="W37" s="61"/>
      <c r="X37" s="62"/>
    </row>
    <row r="38" spans="1:24">
      <c r="A38" s="70"/>
      <c r="B38" s="148"/>
      <c r="C38" s="225"/>
      <c r="D38" s="117"/>
      <c r="E38" s="151"/>
      <c r="F38" s="117"/>
      <c r="G38" s="73"/>
      <c r="H38" s="73"/>
      <c r="I38" s="73"/>
      <c r="J38" s="73"/>
      <c r="K38" s="73"/>
      <c r="L38" s="73"/>
      <c r="M38" s="59"/>
      <c r="N38" s="60"/>
      <c r="O38" s="74"/>
      <c r="P38" s="74"/>
      <c r="Q38" s="74"/>
      <c r="R38" s="74"/>
      <c r="S38" s="74"/>
      <c r="T38" s="74"/>
      <c r="U38" s="74"/>
      <c r="V38" s="74"/>
      <c r="W38" s="61"/>
      <c r="X38" s="62"/>
    </row>
    <row r="39" spans="1:24">
      <c r="A39" s="70"/>
      <c r="B39" s="148"/>
      <c r="C39" s="225"/>
      <c r="D39" s="117"/>
      <c r="E39" s="151"/>
      <c r="F39" s="117"/>
      <c r="G39" s="73"/>
      <c r="H39" s="73"/>
      <c r="I39" s="73"/>
      <c r="J39" s="73"/>
      <c r="K39" s="73"/>
      <c r="L39" s="73"/>
      <c r="M39" s="59"/>
      <c r="N39" s="60"/>
      <c r="O39" s="74"/>
      <c r="P39" s="74"/>
      <c r="Q39" s="74"/>
      <c r="R39" s="74"/>
      <c r="S39" s="74"/>
      <c r="T39" s="74"/>
      <c r="U39" s="74"/>
      <c r="V39" s="74"/>
      <c r="W39" s="61"/>
      <c r="X39" s="62"/>
    </row>
    <row r="40" spans="1:24">
      <c r="A40" s="70"/>
      <c r="B40" s="148"/>
      <c r="C40" s="225"/>
      <c r="D40" s="117"/>
      <c r="E40" s="151"/>
      <c r="F40" s="117"/>
      <c r="G40" s="73"/>
      <c r="H40" s="73"/>
      <c r="I40" s="73"/>
      <c r="J40" s="73"/>
      <c r="K40" s="73"/>
      <c r="L40" s="73"/>
      <c r="M40" s="59"/>
      <c r="N40" s="60"/>
      <c r="O40" s="74"/>
      <c r="P40" s="74"/>
      <c r="Q40" s="74"/>
      <c r="R40" s="74"/>
      <c r="S40" s="74"/>
      <c r="T40" s="74"/>
      <c r="U40" s="74"/>
      <c r="V40" s="74"/>
      <c r="W40" s="61"/>
      <c r="X40" s="62"/>
    </row>
    <row r="41" spans="1:24">
      <c r="A41" s="70"/>
      <c r="B41" s="148"/>
      <c r="C41" s="225"/>
      <c r="D41" s="117"/>
      <c r="E41" s="151"/>
      <c r="F41" s="117"/>
      <c r="G41" s="73"/>
      <c r="H41" s="73"/>
      <c r="I41" s="73"/>
      <c r="J41" s="73"/>
      <c r="K41" s="73"/>
      <c r="L41" s="73"/>
      <c r="M41" s="59"/>
      <c r="N41" s="60"/>
      <c r="O41" s="74"/>
      <c r="P41" s="74"/>
      <c r="Q41" s="74"/>
      <c r="R41" s="74"/>
      <c r="S41" s="74"/>
      <c r="T41" s="74"/>
      <c r="U41" s="74"/>
      <c r="V41" s="74"/>
      <c r="W41" s="61"/>
      <c r="X41" s="62"/>
    </row>
    <row r="42" spans="1:24">
      <c r="A42" s="70"/>
      <c r="B42" s="148"/>
      <c r="C42" s="225"/>
      <c r="D42" s="117"/>
      <c r="E42" s="151"/>
      <c r="F42" s="117"/>
      <c r="G42" s="73"/>
      <c r="H42" s="73"/>
      <c r="I42" s="73"/>
      <c r="J42" s="73"/>
      <c r="K42" s="73"/>
      <c r="L42" s="73"/>
      <c r="M42" s="59"/>
      <c r="N42" s="60"/>
      <c r="O42" s="74"/>
      <c r="P42" s="74"/>
      <c r="Q42" s="74"/>
      <c r="R42" s="74"/>
      <c r="S42" s="74"/>
      <c r="T42" s="74"/>
      <c r="U42" s="74"/>
      <c r="V42" s="74"/>
      <c r="W42" s="61"/>
      <c r="X42" s="62"/>
    </row>
    <row r="43" spans="1:24">
      <c r="A43" s="70"/>
      <c r="B43" s="148"/>
      <c r="C43" s="225"/>
      <c r="D43" s="117"/>
      <c r="E43" s="151"/>
      <c r="F43" s="117"/>
      <c r="G43" s="73"/>
      <c r="H43" s="73"/>
      <c r="I43" s="73"/>
      <c r="J43" s="73"/>
      <c r="K43" s="73"/>
      <c r="L43" s="73"/>
      <c r="M43" s="59"/>
      <c r="N43" s="60"/>
      <c r="O43" s="74"/>
      <c r="P43" s="74"/>
      <c r="Q43" s="74"/>
      <c r="R43" s="74"/>
      <c r="S43" s="74"/>
      <c r="T43" s="74"/>
      <c r="U43" s="74"/>
      <c r="V43" s="74"/>
      <c r="W43" s="61"/>
      <c r="X43" s="62"/>
    </row>
    <row r="44" spans="1:24">
      <c r="A44" s="70"/>
      <c r="B44" s="148"/>
      <c r="C44" s="225"/>
      <c r="D44" s="117"/>
      <c r="E44" s="151"/>
      <c r="F44" s="117"/>
      <c r="G44" s="73"/>
      <c r="H44" s="73"/>
      <c r="I44" s="73"/>
      <c r="J44" s="73"/>
      <c r="K44" s="73"/>
      <c r="L44" s="73"/>
      <c r="M44" s="59"/>
      <c r="N44" s="60"/>
      <c r="O44" s="74"/>
      <c r="P44" s="74"/>
      <c r="Q44" s="74"/>
      <c r="R44" s="74"/>
      <c r="S44" s="74"/>
      <c r="T44" s="74"/>
      <c r="U44" s="74"/>
      <c r="V44" s="74"/>
      <c r="W44" s="61"/>
      <c r="X44" s="62"/>
    </row>
    <row r="45" spans="1:24">
      <c r="A45" s="70"/>
      <c r="B45" s="148"/>
      <c r="C45" s="225"/>
      <c r="D45" s="117"/>
      <c r="E45" s="151"/>
      <c r="F45" s="117"/>
      <c r="G45" s="73"/>
      <c r="H45" s="73"/>
      <c r="I45" s="73"/>
      <c r="J45" s="73"/>
      <c r="K45" s="73"/>
      <c r="L45" s="73"/>
      <c r="M45" s="59"/>
      <c r="N45" s="60"/>
      <c r="O45" s="74"/>
      <c r="P45" s="74"/>
      <c r="Q45" s="74"/>
      <c r="R45" s="74"/>
      <c r="S45" s="74"/>
      <c r="T45" s="74"/>
      <c r="U45" s="74"/>
      <c r="V45" s="74"/>
      <c r="W45" s="61"/>
      <c r="X45" s="62"/>
    </row>
    <row r="46" spans="1:24">
      <c r="A46" s="70"/>
      <c r="B46" s="148"/>
      <c r="C46" s="225"/>
      <c r="D46" s="117"/>
      <c r="E46" s="151"/>
      <c r="F46" s="117"/>
      <c r="G46" s="73"/>
      <c r="H46" s="73"/>
      <c r="I46" s="73"/>
      <c r="J46" s="73"/>
      <c r="K46" s="73"/>
      <c r="L46" s="73"/>
      <c r="M46" s="59"/>
      <c r="N46" s="60"/>
      <c r="O46" s="74"/>
      <c r="P46" s="74"/>
      <c r="Q46" s="74"/>
      <c r="R46" s="74"/>
      <c r="S46" s="74"/>
      <c r="T46" s="74"/>
      <c r="U46" s="74"/>
      <c r="V46" s="74"/>
      <c r="W46" s="61"/>
      <c r="X46" s="62"/>
    </row>
    <row r="47" spans="1:24">
      <c r="A47" s="70"/>
      <c r="B47" s="148"/>
      <c r="C47" s="225"/>
      <c r="D47" s="117"/>
      <c r="E47" s="151"/>
      <c r="F47" s="117"/>
      <c r="G47" s="73"/>
      <c r="H47" s="73"/>
      <c r="I47" s="73"/>
      <c r="J47" s="73"/>
      <c r="K47" s="73"/>
      <c r="L47" s="73"/>
      <c r="M47" s="59"/>
      <c r="N47" s="60"/>
      <c r="O47" s="74"/>
      <c r="P47" s="74"/>
      <c r="Q47" s="74"/>
      <c r="R47" s="74"/>
      <c r="S47" s="74"/>
      <c r="T47" s="74"/>
      <c r="U47" s="74"/>
      <c r="V47" s="74"/>
      <c r="W47" s="61"/>
      <c r="X47" s="62"/>
    </row>
    <row r="48" spans="1:24">
      <c r="A48" s="70"/>
      <c r="B48" s="148"/>
      <c r="C48" s="225"/>
      <c r="D48" s="117"/>
      <c r="E48" s="151"/>
      <c r="F48" s="117"/>
      <c r="G48" s="73"/>
      <c r="H48" s="73"/>
      <c r="I48" s="73"/>
      <c r="J48" s="73"/>
      <c r="K48" s="73"/>
      <c r="L48" s="73"/>
      <c r="M48" s="59"/>
      <c r="N48" s="60"/>
      <c r="O48" s="74"/>
      <c r="P48" s="74"/>
      <c r="Q48" s="74"/>
      <c r="R48" s="74"/>
      <c r="S48" s="74"/>
      <c r="T48" s="74"/>
      <c r="U48" s="74"/>
      <c r="V48" s="74"/>
      <c r="W48" s="61"/>
      <c r="X48" s="62"/>
    </row>
    <row r="49" spans="1:27">
      <c r="A49" s="70"/>
      <c r="B49" s="148"/>
      <c r="C49" s="225"/>
      <c r="D49" s="117"/>
      <c r="E49" s="151"/>
      <c r="F49" s="117"/>
      <c r="G49" s="73"/>
      <c r="H49" s="73"/>
      <c r="I49" s="73"/>
      <c r="J49" s="73"/>
      <c r="K49" s="73"/>
      <c r="L49" s="73"/>
      <c r="M49" s="59"/>
      <c r="N49" s="60"/>
      <c r="O49" s="74"/>
      <c r="P49" s="74"/>
      <c r="Q49" s="74"/>
      <c r="R49" s="74"/>
      <c r="S49" s="74"/>
      <c r="T49" s="74"/>
      <c r="U49" s="74"/>
      <c r="V49" s="74"/>
      <c r="W49" s="61"/>
      <c r="X49" s="62"/>
    </row>
    <row r="50" spans="1:27">
      <c r="A50" s="70"/>
      <c r="B50" s="148"/>
      <c r="C50" s="116"/>
      <c r="D50" s="117"/>
      <c r="E50" s="151"/>
      <c r="F50" s="117"/>
      <c r="G50" s="73"/>
      <c r="H50" s="73"/>
      <c r="I50" s="73"/>
      <c r="J50" s="73"/>
      <c r="K50" s="73"/>
      <c r="L50" s="73"/>
      <c r="M50" s="59"/>
      <c r="N50" s="60"/>
      <c r="O50" s="74"/>
      <c r="P50" s="74"/>
      <c r="Q50" s="74"/>
      <c r="R50" s="74"/>
      <c r="S50" s="74"/>
      <c r="T50" s="74"/>
      <c r="U50" s="74"/>
      <c r="V50" s="74"/>
      <c r="W50" s="61"/>
      <c r="X50" s="62"/>
    </row>
    <row r="51" spans="1:27">
      <c r="A51" s="70"/>
      <c r="B51" s="148"/>
      <c r="C51" s="116"/>
      <c r="D51" s="117"/>
      <c r="E51" s="151"/>
      <c r="F51" s="117"/>
      <c r="G51" s="73"/>
      <c r="H51" s="73"/>
      <c r="I51" s="73"/>
      <c r="J51" s="73"/>
      <c r="K51" s="73"/>
      <c r="L51" s="73"/>
      <c r="M51" s="59"/>
      <c r="N51" s="60"/>
      <c r="O51" s="74"/>
      <c r="P51" s="74"/>
      <c r="Q51" s="74"/>
      <c r="R51" s="74"/>
      <c r="S51" s="74"/>
      <c r="T51" s="74"/>
      <c r="U51" s="74"/>
      <c r="V51" s="74"/>
      <c r="W51" s="61"/>
      <c r="X51" s="62"/>
    </row>
    <row r="52" spans="1:27">
      <c r="A52" s="70"/>
      <c r="B52" s="148"/>
      <c r="C52" s="116"/>
      <c r="D52" s="117"/>
      <c r="E52" s="151"/>
      <c r="F52" s="117"/>
      <c r="G52" s="73"/>
      <c r="H52" s="73"/>
      <c r="I52" s="73"/>
      <c r="J52" s="73"/>
      <c r="K52" s="73"/>
      <c r="L52" s="73"/>
      <c r="M52" s="59"/>
      <c r="N52" s="60"/>
      <c r="O52" s="74"/>
      <c r="P52" s="74"/>
      <c r="Q52" s="74"/>
      <c r="R52" s="74"/>
      <c r="S52" s="74"/>
      <c r="T52" s="74"/>
      <c r="U52" s="74"/>
      <c r="V52" s="74"/>
      <c r="W52" s="61"/>
      <c r="X52" s="62"/>
    </row>
    <row r="53" spans="1:27">
      <c r="A53" s="70"/>
      <c r="B53" s="148"/>
      <c r="C53" s="116"/>
      <c r="D53" s="117"/>
      <c r="E53" s="151"/>
      <c r="F53" s="117"/>
      <c r="G53" s="73"/>
      <c r="H53" s="73"/>
      <c r="I53" s="73"/>
      <c r="J53" s="73"/>
      <c r="K53" s="73"/>
      <c r="L53" s="73"/>
      <c r="M53" s="59"/>
      <c r="N53" s="60"/>
      <c r="O53" s="74"/>
      <c r="P53" s="74"/>
      <c r="Q53" s="74"/>
      <c r="R53" s="74"/>
      <c r="S53" s="74"/>
      <c r="T53" s="74"/>
      <c r="U53" s="74"/>
      <c r="V53" s="74"/>
      <c r="W53" s="61"/>
      <c r="X53" s="62"/>
    </row>
    <row r="54" spans="1:27">
      <c r="A54" s="70"/>
      <c r="B54" s="148"/>
      <c r="C54" s="220"/>
      <c r="D54" s="117"/>
      <c r="E54" s="151"/>
      <c r="F54" s="117"/>
      <c r="G54" s="73"/>
      <c r="H54" s="73"/>
      <c r="I54" s="73"/>
      <c r="J54" s="73"/>
      <c r="K54" s="73"/>
      <c r="L54" s="73"/>
      <c r="M54" s="59"/>
      <c r="N54" s="60"/>
      <c r="O54" s="74"/>
      <c r="P54" s="74"/>
      <c r="Q54" s="74"/>
      <c r="R54" s="74"/>
      <c r="S54" s="74"/>
      <c r="T54" s="74"/>
      <c r="U54" s="74"/>
      <c r="V54" s="74"/>
      <c r="W54" s="61"/>
      <c r="X54" s="62"/>
    </row>
    <row r="55" spans="1:27">
      <c r="A55" s="70"/>
      <c r="B55" s="148"/>
      <c r="C55" s="116"/>
      <c r="D55" s="117"/>
      <c r="E55" s="151"/>
      <c r="F55" s="117"/>
      <c r="G55" s="73"/>
      <c r="H55" s="73"/>
      <c r="I55" s="73"/>
      <c r="J55" s="73"/>
      <c r="K55" s="73"/>
      <c r="L55" s="73"/>
      <c r="M55" s="59"/>
      <c r="N55" s="60"/>
      <c r="O55" s="74"/>
      <c r="P55" s="74"/>
      <c r="Q55" s="74"/>
      <c r="R55" s="74"/>
      <c r="S55" s="74"/>
      <c r="T55" s="74"/>
      <c r="U55" s="74"/>
      <c r="V55" s="74"/>
      <c r="W55" s="61"/>
      <c r="X55" s="62"/>
    </row>
    <row r="56" spans="1:27">
      <c r="A56" s="70"/>
      <c r="B56" s="148"/>
      <c r="C56" s="116"/>
      <c r="D56" s="117"/>
      <c r="E56" s="151"/>
      <c r="F56" s="117"/>
      <c r="G56" s="73"/>
      <c r="H56" s="73"/>
      <c r="I56" s="73"/>
      <c r="J56" s="73"/>
      <c r="K56" s="73"/>
      <c r="L56" s="73"/>
      <c r="M56" s="59"/>
      <c r="N56" s="60"/>
      <c r="O56" s="74"/>
      <c r="P56" s="74"/>
      <c r="Q56" s="74"/>
      <c r="R56" s="74"/>
      <c r="S56" s="74"/>
      <c r="T56" s="74"/>
      <c r="U56" s="74"/>
      <c r="V56" s="74"/>
      <c r="W56" s="61"/>
      <c r="X56" s="62"/>
    </row>
    <row r="57" spans="1:27" ht="20.25">
      <c r="A57" s="328" t="s">
        <v>140</v>
      </c>
      <c r="B57" s="328"/>
      <c r="C57" s="328"/>
      <c r="D57" s="328"/>
      <c r="E57" s="328"/>
      <c r="F57" s="328"/>
      <c r="G57" s="328"/>
      <c r="H57" s="328"/>
      <c r="I57" s="328"/>
      <c r="J57" s="328"/>
      <c r="K57" s="328"/>
      <c r="L57" s="328"/>
      <c r="M57" s="328"/>
      <c r="N57" s="328"/>
      <c r="O57" s="328"/>
      <c r="P57" s="328"/>
      <c r="Q57" s="328"/>
      <c r="R57" s="328"/>
      <c r="S57" s="328"/>
      <c r="T57" s="328"/>
      <c r="U57" s="328"/>
      <c r="V57" s="328"/>
      <c r="W57" s="328"/>
      <c r="X57" s="328"/>
    </row>
    <row r="58" spans="1:27" ht="20.25">
      <c r="A58" s="328" t="s">
        <v>151</v>
      </c>
      <c r="B58" s="328"/>
      <c r="C58" s="328"/>
      <c r="D58" s="328"/>
      <c r="E58" s="328"/>
      <c r="F58" s="328"/>
      <c r="G58" s="328"/>
      <c r="H58" s="328"/>
      <c r="I58" s="328"/>
      <c r="J58" s="328"/>
      <c r="K58" s="328"/>
      <c r="L58" s="328"/>
      <c r="M58" s="328"/>
      <c r="N58" s="328"/>
      <c r="O58" s="328"/>
      <c r="P58" s="328"/>
      <c r="Q58" s="328"/>
      <c r="R58" s="328"/>
      <c r="S58" s="328"/>
      <c r="T58" s="328"/>
      <c r="U58" s="328"/>
      <c r="V58" s="328"/>
      <c r="W58" s="328"/>
      <c r="X58" s="328"/>
    </row>
    <row r="59" spans="1:27" ht="15.75">
      <c r="B59" s="33"/>
      <c r="C59" s="34"/>
      <c r="D59" s="34"/>
    </row>
    <row r="60" spans="1:27" ht="15.75">
      <c r="B60" s="33"/>
      <c r="C60" s="34"/>
      <c r="D60" s="34"/>
    </row>
    <row r="61" spans="1:27" ht="16.5" thickBot="1">
      <c r="B61" s="337" t="s">
        <v>142</v>
      </c>
      <c r="C61" s="337"/>
      <c r="G61" s="34"/>
      <c r="P61" s="34" t="s">
        <v>141</v>
      </c>
    </row>
    <row r="62" spans="1:27" ht="20.100000000000001" customHeight="1" thickBot="1">
      <c r="A62" s="274" t="s">
        <v>73</v>
      </c>
      <c r="B62" s="275"/>
      <c r="C62" s="275"/>
      <c r="D62" s="275"/>
      <c r="E62" s="275"/>
      <c r="F62" s="275"/>
      <c r="G62" s="275"/>
      <c r="H62" s="275"/>
      <c r="I62" s="275"/>
      <c r="J62" s="275"/>
      <c r="K62" s="275"/>
      <c r="L62" s="275"/>
      <c r="M62" s="275"/>
      <c r="N62" s="275"/>
      <c r="O62" s="275"/>
      <c r="P62" s="275"/>
      <c r="Q62" s="275"/>
      <c r="R62" s="275"/>
      <c r="S62" s="275"/>
      <c r="T62" s="275"/>
      <c r="U62" s="275"/>
      <c r="V62" s="275"/>
      <c r="W62" s="275"/>
      <c r="X62" s="276"/>
      <c r="Y62" s="2"/>
      <c r="Z62" s="2"/>
      <c r="AA62" s="2"/>
    </row>
    <row r="63" spans="1:27" ht="15.75" customHeight="1" thickBot="1">
      <c r="A63" s="325" t="s">
        <v>0</v>
      </c>
      <c r="B63" s="35" t="s">
        <v>2</v>
      </c>
      <c r="C63" s="325" t="s">
        <v>1</v>
      </c>
      <c r="D63" s="326" t="s">
        <v>28</v>
      </c>
      <c r="E63" s="327" t="s">
        <v>27</v>
      </c>
      <c r="F63" s="319" t="s">
        <v>17</v>
      </c>
      <c r="G63" s="330" t="s">
        <v>3</v>
      </c>
      <c r="H63" s="309" t="s">
        <v>50</v>
      </c>
      <c r="I63" s="310"/>
      <c r="J63" s="310"/>
      <c r="K63" s="311"/>
      <c r="L63" s="312" t="s">
        <v>32</v>
      </c>
      <c r="M63" s="312" t="s">
        <v>33</v>
      </c>
      <c r="N63" s="312" t="s">
        <v>34</v>
      </c>
      <c r="O63" s="329" t="s">
        <v>26</v>
      </c>
      <c r="P63" s="327" t="s">
        <v>31</v>
      </c>
      <c r="Q63" s="309" t="s">
        <v>51</v>
      </c>
      <c r="R63" s="310"/>
      <c r="S63" s="310"/>
      <c r="T63" s="311"/>
      <c r="U63" s="312" t="s">
        <v>30</v>
      </c>
      <c r="V63" s="312" t="s">
        <v>29</v>
      </c>
      <c r="W63" s="312" t="s">
        <v>35</v>
      </c>
      <c r="X63" s="312" t="s">
        <v>58</v>
      </c>
    </row>
    <row r="64" spans="1:27" ht="15.75" thickBot="1">
      <c r="A64" s="278"/>
      <c r="B64" s="69" t="s">
        <v>16</v>
      </c>
      <c r="C64" s="277"/>
      <c r="D64" s="280"/>
      <c r="E64" s="282"/>
      <c r="F64" s="284"/>
      <c r="G64" s="286"/>
      <c r="H64" s="87" t="s">
        <v>19</v>
      </c>
      <c r="I64" s="87" t="s">
        <v>20</v>
      </c>
      <c r="J64" s="87" t="s">
        <v>21</v>
      </c>
      <c r="K64" s="87" t="s">
        <v>22</v>
      </c>
      <c r="L64" s="291" t="s">
        <v>11</v>
      </c>
      <c r="M64" s="291" t="s">
        <v>23</v>
      </c>
      <c r="N64" s="291" t="s">
        <v>24</v>
      </c>
      <c r="O64" s="293"/>
      <c r="P64" s="282" t="s">
        <v>25</v>
      </c>
      <c r="Q64" s="87" t="s">
        <v>5</v>
      </c>
      <c r="R64" s="87" t="s">
        <v>6</v>
      </c>
      <c r="S64" s="87" t="s">
        <v>7</v>
      </c>
      <c r="T64" s="87" t="s">
        <v>8</v>
      </c>
      <c r="U64" s="291" t="s">
        <v>10</v>
      </c>
      <c r="V64" s="291" t="s">
        <v>9</v>
      </c>
      <c r="W64" s="291" t="s">
        <v>12</v>
      </c>
      <c r="X64" s="291" t="s">
        <v>15</v>
      </c>
    </row>
    <row r="65" spans="1:24" ht="15.75" customHeight="1" thickBot="1">
      <c r="A65" s="251">
        <v>1</v>
      </c>
      <c r="B65" s="254" t="s">
        <v>293</v>
      </c>
      <c r="C65" s="256" t="s">
        <v>107</v>
      </c>
      <c r="D65" s="258">
        <v>2003</v>
      </c>
      <c r="E65" s="258" t="s">
        <v>94</v>
      </c>
      <c r="F65" s="260" t="s">
        <v>105</v>
      </c>
      <c r="G65" s="3" t="s">
        <v>4</v>
      </c>
      <c r="H65" s="38">
        <v>8.8000000000000007</v>
      </c>
      <c r="I65" s="39">
        <v>8.3000000000000007</v>
      </c>
      <c r="J65" s="40">
        <v>8.6999999999999993</v>
      </c>
      <c r="K65" s="41">
        <v>9</v>
      </c>
      <c r="L65" s="42">
        <v>0</v>
      </c>
      <c r="M65" s="43">
        <f>(H65+I65+J65+K65-MAX(H65:K65)-MIN(H65:K65))/2</f>
        <v>8.7499999999999982</v>
      </c>
      <c r="N65" s="84">
        <f>M65*2</f>
        <v>17.499999999999996</v>
      </c>
      <c r="O65" s="45">
        <v>96</v>
      </c>
      <c r="P65" s="46">
        <f t="shared" ref="P65" si="3">O65/100</f>
        <v>0.96</v>
      </c>
      <c r="Q65" s="38">
        <v>8.6</v>
      </c>
      <c r="R65" s="39">
        <v>8.4</v>
      </c>
      <c r="S65" s="40">
        <v>8.6</v>
      </c>
      <c r="T65" s="41">
        <v>8.8000000000000007</v>
      </c>
      <c r="U65" s="43">
        <f>(Q65+R65+S65+T65-MAX(Q65:T65)-MIN(Q65:T65))/2</f>
        <v>8.6000000000000014</v>
      </c>
      <c r="V65" s="44">
        <v>0</v>
      </c>
      <c r="W65" s="48">
        <f>SUM(U65,N65,P65)-L65-V65</f>
        <v>27.06</v>
      </c>
      <c r="X65" s="294" t="s">
        <v>127</v>
      </c>
    </row>
    <row r="66" spans="1:24" ht="15.75" thickBot="1">
      <c r="A66" s="252"/>
      <c r="B66" s="351"/>
      <c r="C66" s="257"/>
      <c r="D66" s="259"/>
      <c r="E66" s="259"/>
      <c r="F66" s="259"/>
      <c r="G66" s="4" t="s">
        <v>18</v>
      </c>
      <c r="H66" s="38">
        <v>8.6999999999999993</v>
      </c>
      <c r="I66" s="39">
        <v>8.1999999999999993</v>
      </c>
      <c r="J66" s="40">
        <v>8.5</v>
      </c>
      <c r="K66" s="41">
        <v>8.6</v>
      </c>
      <c r="L66" s="42">
        <v>0</v>
      </c>
      <c r="M66" s="43">
        <f>(H66+I66+J66+K66-MAX(H66:K66)-MIN(H66:K66))/2</f>
        <v>8.5500000000000007</v>
      </c>
      <c r="N66" s="84">
        <f>M66*2</f>
        <v>17.100000000000001</v>
      </c>
      <c r="O66" s="45">
        <v>83</v>
      </c>
      <c r="P66" s="46">
        <v>0.83</v>
      </c>
      <c r="Q66" s="38">
        <v>8.5</v>
      </c>
      <c r="R66" s="39">
        <v>8.5</v>
      </c>
      <c r="S66" s="40">
        <v>8.3000000000000007</v>
      </c>
      <c r="T66" s="41">
        <v>8.5</v>
      </c>
      <c r="U66" s="43">
        <f>(Q66+R66+S66+T66-MAX(Q66:T66)-MIN(Q66:T66))/2</f>
        <v>8.4999999999999982</v>
      </c>
      <c r="V66" s="44">
        <v>0</v>
      </c>
      <c r="W66" s="48">
        <f>SUM(U66,N66,P66)-L66-V66</f>
        <v>26.43</v>
      </c>
      <c r="X66" s="295"/>
    </row>
    <row r="67" spans="1:24" ht="20.25" customHeight="1" thickBot="1">
      <c r="A67" s="252"/>
      <c r="B67" s="255" t="s">
        <v>106</v>
      </c>
      <c r="C67" s="257" t="s">
        <v>108</v>
      </c>
      <c r="D67" s="259">
        <v>1999</v>
      </c>
      <c r="E67" s="259" t="s">
        <v>60</v>
      </c>
      <c r="F67" s="259"/>
      <c r="G67" s="83" t="s">
        <v>52</v>
      </c>
      <c r="H67" s="49">
        <v>8.6</v>
      </c>
      <c r="I67" s="50">
        <v>8.1</v>
      </c>
      <c r="J67" s="51">
        <v>8.4</v>
      </c>
      <c r="K67" s="52">
        <v>8.6</v>
      </c>
      <c r="L67" s="53">
        <v>0.3</v>
      </c>
      <c r="M67" s="54">
        <f>(H67+I67+J67+K67-MAX(H67:K67)-MIN(H67:K67))/2</f>
        <v>8.5</v>
      </c>
      <c r="N67" s="85">
        <f>M67*2</f>
        <v>17</v>
      </c>
      <c r="O67" s="37">
        <v>110</v>
      </c>
      <c r="P67" s="46">
        <f t="shared" ref="P67" si="4">O67/100</f>
        <v>1.1000000000000001</v>
      </c>
      <c r="Q67" s="49">
        <v>8.5</v>
      </c>
      <c r="R67" s="50">
        <v>8.6999999999999993</v>
      </c>
      <c r="S67" s="51">
        <v>8.6999999999999993</v>
      </c>
      <c r="T67" s="52">
        <v>8.6</v>
      </c>
      <c r="U67" s="43">
        <f>(Q67+R67+S67+T67-MAX(Q67:T67)-MIN(Q67:T67))/2</f>
        <v>8.65</v>
      </c>
      <c r="V67" s="55">
        <v>0.3</v>
      </c>
      <c r="W67" s="48">
        <f>SUM(U67,N67,P67)-L67-V67</f>
        <v>26.15</v>
      </c>
      <c r="X67" s="296"/>
    </row>
    <row r="68" spans="1:24" ht="15.75" thickBot="1">
      <c r="A68" s="253"/>
      <c r="B68" s="352"/>
      <c r="C68" s="266"/>
      <c r="D68" s="261"/>
      <c r="E68" s="267"/>
      <c r="F68" s="261"/>
      <c r="G68" s="268" t="s">
        <v>49</v>
      </c>
      <c r="H68" s="269"/>
      <c r="I68" s="269"/>
      <c r="J68" s="269"/>
      <c r="K68" s="269"/>
      <c r="L68" s="270"/>
      <c r="M68" s="56">
        <f>SUM(M65:M67)-L65-L66-L67</f>
        <v>25.499999999999996</v>
      </c>
      <c r="N68" s="57"/>
      <c r="O68" s="271" t="s">
        <v>53</v>
      </c>
      <c r="P68" s="272"/>
      <c r="Q68" s="272"/>
      <c r="R68" s="272"/>
      <c r="S68" s="272"/>
      <c r="T68" s="272"/>
      <c r="U68" s="272"/>
      <c r="V68" s="273"/>
      <c r="W68" s="80">
        <f>SUM(W65:W67)</f>
        <v>79.639999999999986</v>
      </c>
      <c r="X68" s="187">
        <f>M68</f>
        <v>25.499999999999996</v>
      </c>
    </row>
    <row r="69" spans="1:24" ht="15.75" thickBot="1">
      <c r="A69" s="251">
        <v>2</v>
      </c>
      <c r="B69" s="254" t="s">
        <v>322</v>
      </c>
      <c r="C69" s="256" t="s">
        <v>210</v>
      </c>
      <c r="D69" s="258">
        <v>2004</v>
      </c>
      <c r="E69" s="258" t="s">
        <v>94</v>
      </c>
      <c r="F69" s="260" t="s">
        <v>323</v>
      </c>
      <c r="G69" s="3" t="s">
        <v>4</v>
      </c>
      <c r="H69" s="38">
        <v>9</v>
      </c>
      <c r="I69" s="39">
        <v>9.1</v>
      </c>
      <c r="J69" s="40">
        <v>9</v>
      </c>
      <c r="K69" s="41">
        <v>9</v>
      </c>
      <c r="L69" s="42">
        <v>0</v>
      </c>
      <c r="M69" s="43">
        <f>(H69+I69+J69+K69-MAX(H69:K69)-MIN(H69:K69))/2</f>
        <v>9</v>
      </c>
      <c r="N69" s="84">
        <f>M69*2</f>
        <v>18</v>
      </c>
      <c r="O69" s="45">
        <v>86</v>
      </c>
      <c r="P69" s="46">
        <f>O69/100</f>
        <v>0.86</v>
      </c>
      <c r="Q69" s="38">
        <v>8.6</v>
      </c>
      <c r="R69" s="39">
        <v>8.1999999999999993</v>
      </c>
      <c r="S69" s="40">
        <v>8.4</v>
      </c>
      <c r="T69" s="41">
        <v>8.1999999999999993</v>
      </c>
      <c r="U69" s="43">
        <f>(Q69+R69+S69+T69-MAX(Q69:T69)-MIN(Q69:T69))/2</f>
        <v>8.2999999999999954</v>
      </c>
      <c r="V69" s="44">
        <v>0.5</v>
      </c>
      <c r="W69" s="48">
        <f>SUM(U69,N69,P69)-L69-V69</f>
        <v>26.659999999999997</v>
      </c>
      <c r="X69" s="294" t="s">
        <v>127</v>
      </c>
    </row>
    <row r="70" spans="1:24" ht="15.75" thickBot="1">
      <c r="A70" s="252"/>
      <c r="B70" s="351"/>
      <c r="C70" s="257"/>
      <c r="D70" s="259"/>
      <c r="E70" s="259"/>
      <c r="F70" s="297"/>
      <c r="G70" s="4" t="s">
        <v>18</v>
      </c>
      <c r="H70" s="38">
        <v>8.3000000000000007</v>
      </c>
      <c r="I70" s="39">
        <v>8.8000000000000007</v>
      </c>
      <c r="J70" s="40">
        <v>7.9</v>
      </c>
      <c r="K70" s="41">
        <v>8.1999999999999993</v>
      </c>
      <c r="L70" s="42">
        <v>1</v>
      </c>
      <c r="M70" s="43">
        <f>(H70+I70+J70+K70-MAX(H70:K70)-MIN(H70:K70))/2</f>
        <v>8.25</v>
      </c>
      <c r="N70" s="84">
        <f>M70*2</f>
        <v>16.5</v>
      </c>
      <c r="O70" s="45">
        <v>50</v>
      </c>
      <c r="P70" s="46">
        <f t="shared" ref="P70:P71" si="5">O70/100</f>
        <v>0.5</v>
      </c>
      <c r="Q70" s="38">
        <v>8.4</v>
      </c>
      <c r="R70" s="39">
        <v>8.5</v>
      </c>
      <c r="S70" s="40">
        <v>8.4</v>
      </c>
      <c r="T70" s="41">
        <v>8.3000000000000007</v>
      </c>
      <c r="U70" s="43">
        <f>(Q70+R70+S70+T70-MAX(Q70:T70)-MIN(Q70:T70))/2</f>
        <v>8.3999999999999968</v>
      </c>
      <c r="V70" s="44">
        <v>0.5</v>
      </c>
      <c r="W70" s="48">
        <f>SUM(U70,N70,P70)-L70-V70</f>
        <v>23.9</v>
      </c>
      <c r="X70" s="295"/>
    </row>
    <row r="71" spans="1:24" ht="21" thickBot="1">
      <c r="A71" s="252"/>
      <c r="B71" s="255"/>
      <c r="C71" s="257" t="s">
        <v>211</v>
      </c>
      <c r="D71" s="259">
        <v>2000</v>
      </c>
      <c r="E71" s="259" t="s">
        <v>94</v>
      </c>
      <c r="F71" s="297"/>
      <c r="G71" s="13" t="s">
        <v>52</v>
      </c>
      <c r="H71" s="49">
        <v>8.4</v>
      </c>
      <c r="I71" s="50">
        <v>8.8000000000000007</v>
      </c>
      <c r="J71" s="51">
        <v>8.5</v>
      </c>
      <c r="K71" s="52">
        <v>8.1</v>
      </c>
      <c r="L71" s="53">
        <v>0.3</v>
      </c>
      <c r="M71" s="54">
        <f>(H71+I71+J71+K71-MAX(H71:K71)-MIN(H71:K71))/2</f>
        <v>8.4500000000000028</v>
      </c>
      <c r="N71" s="85">
        <f>M71*2</f>
        <v>16.900000000000006</v>
      </c>
      <c r="O71" s="37">
        <v>99</v>
      </c>
      <c r="P71" s="46">
        <f t="shared" si="5"/>
        <v>0.99</v>
      </c>
      <c r="Q71" s="49">
        <v>8.6</v>
      </c>
      <c r="R71" s="50">
        <v>8.9</v>
      </c>
      <c r="S71" s="51">
        <v>8.4</v>
      </c>
      <c r="T71" s="52">
        <v>8.3000000000000007</v>
      </c>
      <c r="U71" s="43">
        <f>(Q71+R71+S71+T71-MAX(Q71:T71)-MIN(Q71:T71))/2</f>
        <v>8.5000000000000018</v>
      </c>
      <c r="V71" s="55">
        <v>0</v>
      </c>
      <c r="W71" s="48">
        <f>SUM(U71,N71,P71)-L71-V71</f>
        <v>26.090000000000003</v>
      </c>
      <c r="X71" s="296"/>
    </row>
    <row r="72" spans="1:24" ht="15.75" thickBot="1">
      <c r="A72" s="253"/>
      <c r="B72" s="352"/>
      <c r="C72" s="266"/>
      <c r="D72" s="261"/>
      <c r="E72" s="267"/>
      <c r="F72" s="303"/>
      <c r="G72" s="268" t="s">
        <v>49</v>
      </c>
      <c r="H72" s="269"/>
      <c r="I72" s="269"/>
      <c r="J72" s="269"/>
      <c r="K72" s="269"/>
      <c r="L72" s="270"/>
      <c r="M72" s="56">
        <f>SUM(M69:M71)-L69-L70-L71</f>
        <v>24.400000000000002</v>
      </c>
      <c r="N72" s="57"/>
      <c r="O72" s="271" t="s">
        <v>53</v>
      </c>
      <c r="P72" s="272"/>
      <c r="Q72" s="272"/>
      <c r="R72" s="272"/>
      <c r="S72" s="272"/>
      <c r="T72" s="272"/>
      <c r="U72" s="272"/>
      <c r="V72" s="273"/>
      <c r="W72" s="80">
        <f>SUM(W69:W71)</f>
        <v>76.650000000000006</v>
      </c>
      <c r="X72" s="187">
        <f>M72</f>
        <v>24.400000000000002</v>
      </c>
    </row>
    <row r="73" spans="1:24" ht="15.75" thickBot="1">
      <c r="A73" s="251">
        <v>3</v>
      </c>
      <c r="B73" s="255" t="s">
        <v>184</v>
      </c>
      <c r="C73" s="256" t="s">
        <v>208</v>
      </c>
      <c r="D73" s="258">
        <v>2003</v>
      </c>
      <c r="E73" s="258" t="s">
        <v>94</v>
      </c>
      <c r="F73" s="260" t="s">
        <v>326</v>
      </c>
      <c r="G73" s="3" t="s">
        <v>4</v>
      </c>
      <c r="H73" s="38">
        <v>7.8</v>
      </c>
      <c r="I73" s="39">
        <v>7.5</v>
      </c>
      <c r="J73" s="40">
        <v>8.1</v>
      </c>
      <c r="K73" s="41">
        <v>8</v>
      </c>
      <c r="L73" s="42">
        <v>0.6</v>
      </c>
      <c r="M73" s="43">
        <f>(H73+I73+J73+K73-MAX(H73:K73)-MIN(H73:K73))/2</f>
        <v>7.8999999999999986</v>
      </c>
      <c r="N73" s="84">
        <f>M73*2</f>
        <v>15.799999999999997</v>
      </c>
      <c r="O73" s="45">
        <v>91</v>
      </c>
      <c r="P73" s="46">
        <f>O73/100</f>
        <v>0.91</v>
      </c>
      <c r="Q73" s="38">
        <v>8.3000000000000007</v>
      </c>
      <c r="R73" s="39">
        <v>8.1999999999999993</v>
      </c>
      <c r="S73" s="40">
        <v>8</v>
      </c>
      <c r="T73" s="41">
        <v>8.3000000000000007</v>
      </c>
      <c r="U73" s="43">
        <f>(Q73+R73+S73+T73-MAX(Q73:T73)-MIN(Q73:T73))/2</f>
        <v>8.2499999999999982</v>
      </c>
      <c r="V73" s="44">
        <v>0</v>
      </c>
      <c r="W73" s="48">
        <f>SUM(U73,N73,P73)-L73-V73</f>
        <v>24.359999999999996</v>
      </c>
      <c r="X73" s="294" t="s">
        <v>127</v>
      </c>
    </row>
    <row r="74" spans="1:24" ht="15.75" thickBot="1">
      <c r="A74" s="252"/>
      <c r="B74" s="351"/>
      <c r="C74" s="257"/>
      <c r="D74" s="259"/>
      <c r="E74" s="259"/>
      <c r="F74" s="259"/>
      <c r="G74" s="4" t="s">
        <v>18</v>
      </c>
      <c r="H74" s="38">
        <v>8.1999999999999993</v>
      </c>
      <c r="I74" s="39">
        <v>8.4</v>
      </c>
      <c r="J74" s="40">
        <v>8.5</v>
      </c>
      <c r="K74" s="41">
        <v>8</v>
      </c>
      <c r="L74" s="42">
        <v>0</v>
      </c>
      <c r="M74" s="43">
        <f>(H74+I74+J74+K74-MAX(H74:K74)-MIN(H74:K74))/2</f>
        <v>8.3000000000000007</v>
      </c>
      <c r="N74" s="84">
        <f>M74*2</f>
        <v>16.600000000000001</v>
      </c>
      <c r="O74" s="45">
        <v>81</v>
      </c>
      <c r="P74" s="46">
        <f t="shared" ref="P74" si="6">O74/100</f>
        <v>0.81</v>
      </c>
      <c r="Q74" s="38">
        <v>8.4</v>
      </c>
      <c r="R74" s="39">
        <v>8.3000000000000007</v>
      </c>
      <c r="S74" s="40">
        <v>8.1999999999999993</v>
      </c>
      <c r="T74" s="41">
        <v>8.1999999999999993</v>
      </c>
      <c r="U74" s="43">
        <f>(Q74+R74+S74+T74-MAX(Q74:T74)-MIN(Q74:T74))/2</f>
        <v>8.2500000000000018</v>
      </c>
      <c r="V74" s="44">
        <v>0</v>
      </c>
      <c r="W74" s="48">
        <f>SUM(U74,N74,P74)-L74-V74</f>
        <v>25.66</v>
      </c>
      <c r="X74" s="295"/>
    </row>
    <row r="75" spans="1:24" ht="21" thickBot="1">
      <c r="A75" s="252"/>
      <c r="B75" s="255" t="s">
        <v>185</v>
      </c>
      <c r="C75" s="257" t="s">
        <v>209</v>
      </c>
      <c r="D75" s="259">
        <v>1999</v>
      </c>
      <c r="E75" s="259" t="s">
        <v>94</v>
      </c>
      <c r="F75" s="259"/>
      <c r="G75" s="13" t="s">
        <v>52</v>
      </c>
      <c r="H75" s="49">
        <v>7.5</v>
      </c>
      <c r="I75" s="50">
        <v>7.6</v>
      </c>
      <c r="J75" s="51">
        <v>7.9</v>
      </c>
      <c r="K75" s="52">
        <v>7.8</v>
      </c>
      <c r="L75" s="53">
        <v>0</v>
      </c>
      <c r="M75" s="54">
        <f>(H75+I75+J75+K75-MAX(H75:K75)-MIN(H75:K75))/2</f>
        <v>7.6999999999999993</v>
      </c>
      <c r="N75" s="85">
        <f>M75*2</f>
        <v>15.399999999999999</v>
      </c>
      <c r="O75" s="37">
        <v>111</v>
      </c>
      <c r="P75" s="46">
        <v>1.1100000000000001</v>
      </c>
      <c r="Q75" s="49">
        <v>8.3000000000000007</v>
      </c>
      <c r="R75" s="50">
        <v>8.6</v>
      </c>
      <c r="S75" s="51">
        <v>8.1999999999999993</v>
      </c>
      <c r="T75" s="52">
        <v>8.4</v>
      </c>
      <c r="U75" s="43">
        <f>(Q75+R75+S75+T75-MAX(Q75:T75)-MIN(Q75:T75))/2</f>
        <v>8.35</v>
      </c>
      <c r="V75" s="55">
        <v>0</v>
      </c>
      <c r="W75" s="48">
        <f>SUM(U75,N75,P75)-L75-V75</f>
        <v>24.86</v>
      </c>
      <c r="X75" s="296"/>
    </row>
    <row r="76" spans="1:24" ht="15.75" thickBot="1">
      <c r="A76" s="253"/>
      <c r="B76" s="352"/>
      <c r="C76" s="266"/>
      <c r="D76" s="261"/>
      <c r="E76" s="267"/>
      <c r="F76" s="261"/>
      <c r="G76" s="268" t="s">
        <v>49</v>
      </c>
      <c r="H76" s="269"/>
      <c r="I76" s="269"/>
      <c r="J76" s="269"/>
      <c r="K76" s="269"/>
      <c r="L76" s="270"/>
      <c r="M76" s="56">
        <f>SUM(M73:M75)-L73-L74-L75</f>
        <v>23.299999999999997</v>
      </c>
      <c r="N76" s="57"/>
      <c r="O76" s="271" t="s">
        <v>53</v>
      </c>
      <c r="P76" s="272"/>
      <c r="Q76" s="272"/>
      <c r="R76" s="272"/>
      <c r="S76" s="272"/>
      <c r="T76" s="272"/>
      <c r="U76" s="272"/>
      <c r="V76" s="273"/>
      <c r="W76" s="80">
        <f>SUM(W73:W75)</f>
        <v>74.88</v>
      </c>
      <c r="X76" s="187">
        <f>M76</f>
        <v>23.299999999999997</v>
      </c>
    </row>
    <row r="77" spans="1:24">
      <c r="A77" s="134"/>
      <c r="B77" s="150"/>
      <c r="C77" s="116"/>
      <c r="D77" s="117"/>
      <c r="E77" s="151"/>
      <c r="F77" s="117"/>
      <c r="G77" s="135"/>
      <c r="H77" s="135"/>
      <c r="I77" s="135"/>
      <c r="J77" s="135"/>
      <c r="K77" s="135"/>
      <c r="L77" s="135"/>
      <c r="M77" s="152"/>
      <c r="N77" s="146"/>
      <c r="O77" s="147"/>
      <c r="P77" s="147"/>
      <c r="Q77" s="147"/>
      <c r="R77" s="147"/>
      <c r="S77" s="147"/>
      <c r="T77" s="147"/>
      <c r="U77" s="147"/>
      <c r="V77" s="147"/>
      <c r="W77" s="153"/>
      <c r="X77" s="154"/>
    </row>
    <row r="78" spans="1:24">
      <c r="A78" s="70"/>
      <c r="B78" s="150"/>
      <c r="C78" s="116"/>
      <c r="D78" s="117"/>
      <c r="E78" s="151"/>
      <c r="F78" s="117"/>
      <c r="G78" s="73"/>
      <c r="H78" s="73"/>
      <c r="I78" s="73"/>
      <c r="J78" s="73"/>
      <c r="K78" s="73"/>
      <c r="L78" s="73"/>
      <c r="M78" s="59"/>
      <c r="N78" s="60"/>
      <c r="O78" s="74"/>
      <c r="P78" s="74"/>
      <c r="Q78" s="74"/>
      <c r="R78" s="74"/>
      <c r="S78" s="74"/>
      <c r="T78" s="74"/>
      <c r="U78" s="74"/>
      <c r="V78" s="74"/>
      <c r="W78" s="61"/>
      <c r="X78" s="62"/>
    </row>
    <row r="79" spans="1:24">
      <c r="A79" s="70"/>
      <c r="B79" s="91"/>
      <c r="C79" s="345" t="s">
        <v>57</v>
      </c>
      <c r="D79" s="345"/>
      <c r="E79" s="345"/>
      <c r="F79" s="34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63"/>
      <c r="S79" s="5"/>
      <c r="T79" s="155" t="s">
        <v>144</v>
      </c>
      <c r="U79" s="155"/>
      <c r="V79" s="92"/>
      <c r="W79" s="61"/>
      <c r="X79" s="62"/>
    </row>
    <row r="80" spans="1:24">
      <c r="A80" s="70"/>
      <c r="B80" s="91"/>
      <c r="C80" s="133" t="s">
        <v>148</v>
      </c>
      <c r="D80" s="5"/>
      <c r="E80" s="5"/>
      <c r="F80" s="63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63"/>
      <c r="S80" s="5"/>
      <c r="T80" s="20" t="s">
        <v>61</v>
      </c>
      <c r="U80" s="20"/>
      <c r="V80" s="92"/>
      <c r="W80" s="61"/>
      <c r="X80" s="62"/>
    </row>
    <row r="81" spans="1:24" ht="15.75">
      <c r="A81" s="70"/>
      <c r="B81" s="91"/>
      <c r="C81" s="133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63"/>
      <c r="S81" s="5"/>
      <c r="T81" s="93"/>
      <c r="U81" s="93"/>
      <c r="V81" s="92"/>
      <c r="W81" s="61"/>
      <c r="X81" s="62"/>
    </row>
    <row r="82" spans="1:24">
      <c r="A82" s="70"/>
      <c r="B82" s="91"/>
      <c r="C82" s="301" t="s">
        <v>13</v>
      </c>
      <c r="D82" s="301"/>
      <c r="E82" s="301"/>
      <c r="F82" s="301"/>
      <c r="G82" s="301"/>
      <c r="H82" s="301"/>
      <c r="I82" s="5"/>
      <c r="J82" s="5"/>
      <c r="K82" s="5"/>
      <c r="L82" s="63"/>
      <c r="M82" s="5"/>
      <c r="N82" s="5"/>
      <c r="O82" s="5"/>
      <c r="P82" s="5"/>
      <c r="Q82" s="5"/>
      <c r="R82" s="5"/>
      <c r="S82" s="5"/>
      <c r="T82" s="20" t="s">
        <v>143</v>
      </c>
      <c r="U82" s="20"/>
      <c r="V82" s="92"/>
      <c r="W82" s="61"/>
      <c r="X82" s="62"/>
    </row>
    <row r="83" spans="1:24">
      <c r="A83" s="70"/>
      <c r="B83" s="91"/>
      <c r="C83" s="133" t="s">
        <v>147</v>
      </c>
      <c r="D83" s="133"/>
      <c r="E83" s="133"/>
      <c r="F83" s="5"/>
      <c r="G83" s="5"/>
      <c r="H83" s="5"/>
      <c r="I83" s="64"/>
      <c r="J83" s="5"/>
      <c r="K83" s="5"/>
      <c r="L83" s="63"/>
      <c r="M83" s="5"/>
      <c r="N83" s="5"/>
      <c r="O83" s="5"/>
      <c r="P83" s="5"/>
      <c r="Q83" s="5"/>
      <c r="R83" s="5"/>
      <c r="S83" s="5"/>
      <c r="T83" s="20" t="s">
        <v>102</v>
      </c>
      <c r="U83" s="20"/>
      <c r="V83" s="92"/>
      <c r="W83" s="61"/>
      <c r="X83" s="62"/>
    </row>
    <row r="84" spans="1:24">
      <c r="A84" s="70"/>
      <c r="B84" s="91"/>
      <c r="C84" s="63"/>
      <c r="D84" s="63"/>
      <c r="E84" s="63"/>
      <c r="F84" s="63"/>
      <c r="G84" s="63"/>
      <c r="H84" s="63"/>
      <c r="I84" s="63"/>
      <c r="J84" s="63"/>
      <c r="K84" s="63"/>
      <c r="L84" s="65"/>
      <c r="M84" s="65"/>
      <c r="N84" s="65"/>
      <c r="O84" s="65"/>
      <c r="P84" s="65"/>
      <c r="Q84" s="65"/>
      <c r="R84" s="65"/>
      <c r="S84" s="65"/>
      <c r="T84" s="20"/>
      <c r="U84" s="20"/>
      <c r="V84" s="92"/>
      <c r="W84" s="61"/>
      <c r="X84" s="62"/>
    </row>
    <row r="85" spans="1:24">
      <c r="A85" s="70"/>
      <c r="B85" s="91"/>
      <c r="C85" s="301" t="s">
        <v>14</v>
      </c>
      <c r="D85" s="301"/>
      <c r="E85" s="301"/>
      <c r="F85" s="301"/>
      <c r="G85" s="301"/>
      <c r="H85" s="301"/>
      <c r="I85" s="66"/>
      <c r="J85" s="67"/>
      <c r="K85" s="67"/>
      <c r="L85" s="67"/>
      <c r="M85" s="67"/>
      <c r="N85" s="67"/>
      <c r="O85" s="67"/>
      <c r="P85" s="67"/>
      <c r="Q85" s="63"/>
      <c r="R85" s="5"/>
      <c r="S85" s="5"/>
      <c r="T85" s="20" t="s">
        <v>145</v>
      </c>
      <c r="U85" s="20"/>
      <c r="V85" s="92"/>
      <c r="W85" s="61"/>
      <c r="X85" s="62"/>
    </row>
    <row r="86" spans="1:24">
      <c r="A86" s="70"/>
      <c r="B86" s="91"/>
      <c r="C86" s="133" t="s">
        <v>147</v>
      </c>
      <c r="D86" s="133"/>
      <c r="E86" s="133"/>
      <c r="F86" s="5"/>
      <c r="G86" s="5"/>
      <c r="H86" s="5"/>
      <c r="I86" s="66"/>
      <c r="J86" s="67"/>
      <c r="K86" s="67"/>
      <c r="L86" s="67"/>
      <c r="M86" s="67"/>
      <c r="N86" s="67"/>
      <c r="O86" s="67"/>
      <c r="P86" s="67"/>
      <c r="Q86" s="63"/>
      <c r="R86" s="5"/>
      <c r="S86" s="5"/>
      <c r="T86" s="20" t="s">
        <v>146</v>
      </c>
      <c r="U86" s="20"/>
      <c r="V86" s="92"/>
      <c r="W86" s="61"/>
      <c r="X86" s="62"/>
    </row>
    <row r="87" spans="1:24">
      <c r="A87" s="70"/>
      <c r="B87" s="91"/>
      <c r="C87" s="133"/>
      <c r="D87" s="133"/>
      <c r="E87" s="133"/>
      <c r="F87" s="5"/>
      <c r="G87" s="5"/>
      <c r="H87" s="5"/>
      <c r="I87" s="66"/>
      <c r="J87" s="67"/>
      <c r="K87" s="67"/>
      <c r="L87" s="67"/>
      <c r="M87" s="67"/>
      <c r="N87" s="67"/>
      <c r="O87" s="67"/>
      <c r="P87" s="67"/>
      <c r="Q87" s="63"/>
      <c r="R87" s="5"/>
      <c r="S87" s="5"/>
      <c r="T87" s="20"/>
      <c r="U87" s="20"/>
      <c r="V87" s="92"/>
      <c r="W87" s="61"/>
      <c r="X87" s="62"/>
    </row>
    <row r="88" spans="1:24">
      <c r="A88" s="70"/>
      <c r="B88" s="91"/>
      <c r="C88" s="133"/>
      <c r="D88" s="133"/>
      <c r="E88" s="133"/>
      <c r="F88" s="5"/>
      <c r="G88" s="5"/>
      <c r="H88" s="5"/>
      <c r="I88" s="66"/>
      <c r="J88" s="67"/>
      <c r="K88" s="67"/>
      <c r="L88" s="67"/>
      <c r="M88" s="67"/>
      <c r="N88" s="67"/>
      <c r="O88" s="67"/>
      <c r="P88" s="67"/>
      <c r="Q88" s="63"/>
      <c r="R88" s="5"/>
      <c r="S88" s="5"/>
      <c r="T88" s="20"/>
      <c r="U88" s="20"/>
      <c r="V88" s="92"/>
      <c r="W88" s="61"/>
      <c r="X88" s="62"/>
    </row>
    <row r="89" spans="1:24">
      <c r="A89" s="70"/>
      <c r="B89" s="91"/>
      <c r="C89" s="133"/>
      <c r="D89" s="133"/>
      <c r="E89" s="133"/>
      <c r="F89" s="5"/>
      <c r="G89" s="5"/>
      <c r="H89" s="5"/>
      <c r="I89" s="66"/>
      <c r="J89" s="67"/>
      <c r="K89" s="67"/>
      <c r="L89" s="67"/>
      <c r="M89" s="67"/>
      <c r="N89" s="67"/>
      <c r="O89" s="67"/>
      <c r="P89" s="67"/>
      <c r="Q89" s="63"/>
      <c r="R89" s="5"/>
      <c r="S89" s="5"/>
      <c r="T89" s="20"/>
      <c r="U89" s="20"/>
      <c r="V89" s="92"/>
      <c r="W89" s="61"/>
      <c r="X89" s="62"/>
    </row>
    <row r="90" spans="1:24">
      <c r="A90" s="70"/>
      <c r="B90" s="91"/>
      <c r="C90" s="133"/>
      <c r="D90" s="133"/>
      <c r="E90" s="133"/>
      <c r="F90" s="5"/>
      <c r="G90" s="5"/>
      <c r="H90" s="5"/>
      <c r="I90" s="66"/>
      <c r="J90" s="67"/>
      <c r="K90" s="67"/>
      <c r="L90" s="67"/>
      <c r="M90" s="67"/>
      <c r="N90" s="67"/>
      <c r="O90" s="67"/>
      <c r="P90" s="67"/>
      <c r="Q90" s="63"/>
      <c r="R90" s="5"/>
      <c r="S90" s="5"/>
      <c r="T90" s="20"/>
      <c r="U90" s="20"/>
      <c r="V90" s="92"/>
      <c r="W90" s="61"/>
      <c r="X90" s="62"/>
    </row>
    <row r="91" spans="1:24">
      <c r="A91" s="70"/>
      <c r="B91" s="91"/>
      <c r="C91" s="133"/>
      <c r="D91" s="133"/>
      <c r="E91" s="133"/>
      <c r="F91" s="5"/>
      <c r="G91" s="5"/>
      <c r="H91" s="5"/>
      <c r="I91" s="66"/>
      <c r="J91" s="67"/>
      <c r="K91" s="67"/>
      <c r="L91" s="67"/>
      <c r="M91" s="67"/>
      <c r="N91" s="67"/>
      <c r="O91" s="67"/>
      <c r="P91" s="67"/>
      <c r="Q91" s="63"/>
      <c r="R91" s="5"/>
      <c r="S91" s="5"/>
      <c r="T91" s="20"/>
      <c r="U91" s="20"/>
      <c r="V91" s="92"/>
      <c r="W91" s="61"/>
      <c r="X91" s="62"/>
    </row>
    <row r="92" spans="1:24">
      <c r="A92" s="70"/>
      <c r="B92" s="91"/>
      <c r="C92" s="133"/>
      <c r="D92" s="133"/>
      <c r="E92" s="133"/>
      <c r="F92" s="5"/>
      <c r="G92" s="5"/>
      <c r="H92" s="5"/>
      <c r="I92" s="66"/>
      <c r="J92" s="67"/>
      <c r="K92" s="67"/>
      <c r="L92" s="67"/>
      <c r="M92" s="67"/>
      <c r="N92" s="67"/>
      <c r="O92" s="67"/>
      <c r="P92" s="67"/>
      <c r="Q92" s="63"/>
      <c r="R92" s="5"/>
      <c r="S92" s="5"/>
      <c r="T92" s="20"/>
      <c r="U92" s="20"/>
      <c r="V92" s="92"/>
      <c r="W92" s="61"/>
      <c r="X92" s="62"/>
    </row>
    <row r="93" spans="1:24">
      <c r="A93" s="70"/>
      <c r="B93" s="91"/>
      <c r="C93" s="133"/>
      <c r="D93" s="133"/>
      <c r="E93" s="133"/>
      <c r="F93" s="5"/>
      <c r="G93" s="5"/>
      <c r="H93" s="5"/>
      <c r="I93" s="66"/>
      <c r="J93" s="67"/>
      <c r="K93" s="67"/>
      <c r="L93" s="67"/>
      <c r="M93" s="67"/>
      <c r="N93" s="67"/>
      <c r="O93" s="67"/>
      <c r="P93" s="67"/>
      <c r="Q93" s="63"/>
      <c r="R93" s="5"/>
      <c r="S93" s="5"/>
      <c r="T93" s="20"/>
      <c r="U93" s="20"/>
      <c r="V93" s="92"/>
      <c r="W93" s="61"/>
      <c r="X93" s="62"/>
    </row>
    <row r="94" spans="1:24">
      <c r="A94" s="70"/>
      <c r="B94" s="91"/>
      <c r="C94" s="133"/>
      <c r="D94" s="133"/>
      <c r="E94" s="133"/>
      <c r="F94" s="5"/>
      <c r="G94" s="5"/>
      <c r="H94" s="5"/>
      <c r="I94" s="66"/>
      <c r="J94" s="67"/>
      <c r="K94" s="67"/>
      <c r="L94" s="67"/>
      <c r="M94" s="67"/>
      <c r="N94" s="67"/>
      <c r="O94" s="67"/>
      <c r="P94" s="67"/>
      <c r="Q94" s="63"/>
      <c r="R94" s="5"/>
      <c r="S94" s="5"/>
      <c r="T94" s="20"/>
      <c r="U94" s="20"/>
      <c r="V94" s="92"/>
      <c r="W94" s="61"/>
      <c r="X94" s="62"/>
    </row>
    <row r="95" spans="1:24">
      <c r="A95" s="70"/>
      <c r="B95" s="91"/>
      <c r="C95" s="133"/>
      <c r="D95" s="133"/>
      <c r="E95" s="133"/>
      <c r="F95" s="5"/>
      <c r="G95" s="5"/>
      <c r="H95" s="5"/>
      <c r="I95" s="66"/>
      <c r="J95" s="67"/>
      <c r="K95" s="67"/>
      <c r="L95" s="67"/>
      <c r="M95" s="67"/>
      <c r="N95" s="67"/>
      <c r="O95" s="67"/>
      <c r="P95" s="67"/>
      <c r="Q95" s="63"/>
      <c r="R95" s="5"/>
      <c r="S95" s="5"/>
      <c r="T95" s="20"/>
      <c r="U95" s="20"/>
      <c r="V95" s="92"/>
      <c r="W95" s="61"/>
      <c r="X95" s="62"/>
    </row>
    <row r="96" spans="1:24">
      <c r="A96" s="70"/>
      <c r="B96" s="91"/>
      <c r="C96" s="186"/>
      <c r="D96" s="186"/>
      <c r="E96" s="186"/>
      <c r="F96" s="5"/>
      <c r="G96" s="5"/>
      <c r="H96" s="5"/>
      <c r="I96" s="66"/>
      <c r="J96" s="67"/>
      <c r="K96" s="67"/>
      <c r="L96" s="67"/>
      <c r="M96" s="67"/>
      <c r="N96" s="67"/>
      <c r="O96" s="67"/>
      <c r="P96" s="67"/>
      <c r="Q96" s="63"/>
      <c r="R96" s="5"/>
      <c r="S96" s="5"/>
      <c r="T96" s="20"/>
      <c r="U96" s="20"/>
      <c r="V96" s="92"/>
      <c r="W96" s="61"/>
      <c r="X96" s="62"/>
    </row>
    <row r="97" spans="1:24">
      <c r="A97" s="70"/>
      <c r="B97" s="91"/>
      <c r="C97" s="186"/>
      <c r="D97" s="186"/>
      <c r="E97" s="186"/>
      <c r="F97" s="5"/>
      <c r="G97" s="5"/>
      <c r="H97" s="5"/>
      <c r="I97" s="66"/>
      <c r="J97" s="67"/>
      <c r="K97" s="67"/>
      <c r="L97" s="67"/>
      <c r="M97" s="67"/>
      <c r="N97" s="67"/>
      <c r="O97" s="67"/>
      <c r="P97" s="67"/>
      <c r="Q97" s="63"/>
      <c r="R97" s="5"/>
      <c r="S97" s="5"/>
      <c r="T97" s="20"/>
      <c r="U97" s="20"/>
      <c r="V97" s="92"/>
      <c r="W97" s="61"/>
      <c r="X97" s="62"/>
    </row>
    <row r="98" spans="1:24">
      <c r="A98" s="70"/>
      <c r="B98" s="91"/>
      <c r="C98" s="186"/>
      <c r="D98" s="186"/>
      <c r="E98" s="186"/>
      <c r="F98" s="5"/>
      <c r="G98" s="5"/>
      <c r="H98" s="5"/>
      <c r="I98" s="66"/>
      <c r="J98" s="67"/>
      <c r="K98" s="67"/>
      <c r="L98" s="67"/>
      <c r="M98" s="67"/>
      <c r="N98" s="67"/>
      <c r="O98" s="67"/>
      <c r="P98" s="67"/>
      <c r="Q98" s="63"/>
      <c r="R98" s="5"/>
      <c r="S98" s="5"/>
      <c r="T98" s="20"/>
      <c r="U98" s="20"/>
      <c r="V98" s="92"/>
      <c r="W98" s="61"/>
      <c r="X98" s="62"/>
    </row>
    <row r="99" spans="1:24">
      <c r="A99" s="70"/>
      <c r="B99" s="91"/>
      <c r="C99" s="186"/>
      <c r="D99" s="186"/>
      <c r="E99" s="186"/>
      <c r="F99" s="5"/>
      <c r="G99" s="5"/>
      <c r="H99" s="5"/>
      <c r="I99" s="66"/>
      <c r="J99" s="67"/>
      <c r="K99" s="67"/>
      <c r="L99" s="67"/>
      <c r="M99" s="67"/>
      <c r="N99" s="67"/>
      <c r="O99" s="67"/>
      <c r="P99" s="67"/>
      <c r="Q99" s="63"/>
      <c r="R99" s="5"/>
      <c r="S99" s="5"/>
      <c r="T99" s="20"/>
      <c r="U99" s="20"/>
      <c r="V99" s="92"/>
      <c r="W99" s="61"/>
      <c r="X99" s="62"/>
    </row>
    <row r="100" spans="1:24">
      <c r="A100" s="70"/>
      <c r="B100" s="91"/>
      <c r="C100" s="186"/>
      <c r="D100" s="186"/>
      <c r="E100" s="186"/>
      <c r="F100" s="5"/>
      <c r="G100" s="5"/>
      <c r="H100" s="5"/>
      <c r="I100" s="66"/>
      <c r="J100" s="67"/>
      <c r="K100" s="67"/>
      <c r="L100" s="67"/>
      <c r="M100" s="67"/>
      <c r="N100" s="67"/>
      <c r="O100" s="67"/>
      <c r="P100" s="67"/>
      <c r="Q100" s="63"/>
      <c r="R100" s="5"/>
      <c r="S100" s="5"/>
      <c r="T100" s="20"/>
      <c r="U100" s="20"/>
      <c r="V100" s="92"/>
      <c r="W100" s="61"/>
      <c r="X100" s="62"/>
    </row>
    <row r="101" spans="1:24">
      <c r="A101" s="70"/>
      <c r="B101" s="91"/>
      <c r="C101" s="186"/>
      <c r="D101" s="186"/>
      <c r="E101" s="186"/>
      <c r="F101" s="5"/>
      <c r="G101" s="5"/>
      <c r="H101" s="5"/>
      <c r="I101" s="66"/>
      <c r="J101" s="67"/>
      <c r="K101" s="67"/>
      <c r="L101" s="67"/>
      <c r="M101" s="67"/>
      <c r="N101" s="67"/>
      <c r="O101" s="67"/>
      <c r="P101" s="67"/>
      <c r="Q101" s="63"/>
      <c r="R101" s="5"/>
      <c r="S101" s="5"/>
      <c r="T101" s="20"/>
      <c r="U101" s="20"/>
      <c r="V101" s="92"/>
      <c r="W101" s="61"/>
      <c r="X101" s="62"/>
    </row>
    <row r="102" spans="1:24">
      <c r="A102" s="70"/>
      <c r="B102" s="91"/>
      <c r="C102" s="186"/>
      <c r="D102" s="186"/>
      <c r="E102" s="186"/>
      <c r="F102" s="5"/>
      <c r="G102" s="5"/>
      <c r="H102" s="5"/>
      <c r="I102" s="66"/>
      <c r="J102" s="67"/>
      <c r="K102" s="67"/>
      <c r="L102" s="67"/>
      <c r="M102" s="67"/>
      <c r="N102" s="67"/>
      <c r="O102" s="67"/>
      <c r="P102" s="67"/>
      <c r="Q102" s="63"/>
      <c r="R102" s="5"/>
      <c r="S102" s="5"/>
      <c r="T102" s="20"/>
      <c r="U102" s="20"/>
      <c r="V102" s="92"/>
      <c r="W102" s="61"/>
      <c r="X102" s="62"/>
    </row>
    <row r="103" spans="1:24">
      <c r="A103" s="70"/>
      <c r="B103" s="91"/>
      <c r="C103" s="186"/>
      <c r="D103" s="186"/>
      <c r="E103" s="186"/>
      <c r="F103" s="5"/>
      <c r="G103" s="5"/>
      <c r="H103" s="5"/>
      <c r="I103" s="66"/>
      <c r="J103" s="67"/>
      <c r="K103" s="67"/>
      <c r="L103" s="67"/>
      <c r="M103" s="67"/>
      <c r="N103" s="67"/>
      <c r="O103" s="67"/>
      <c r="P103" s="67"/>
      <c r="Q103" s="63"/>
      <c r="R103" s="5"/>
      <c r="S103" s="5"/>
      <c r="T103" s="20"/>
      <c r="U103" s="20"/>
      <c r="V103" s="92"/>
      <c r="W103" s="61"/>
      <c r="X103" s="62"/>
    </row>
    <row r="104" spans="1:24">
      <c r="A104" s="70"/>
      <c r="B104" s="91"/>
      <c r="C104" s="186"/>
      <c r="D104" s="186"/>
      <c r="E104" s="186"/>
      <c r="F104" s="5"/>
      <c r="G104" s="5"/>
      <c r="H104" s="5"/>
      <c r="I104" s="66"/>
      <c r="J104" s="67"/>
      <c r="K104" s="67"/>
      <c r="L104" s="67"/>
      <c r="M104" s="67"/>
      <c r="N104" s="67"/>
      <c r="O104" s="67"/>
      <c r="P104" s="67"/>
      <c r="Q104" s="63"/>
      <c r="R104" s="5"/>
      <c r="S104" s="5"/>
      <c r="T104" s="20"/>
      <c r="U104" s="20"/>
      <c r="V104" s="92"/>
      <c r="W104" s="61"/>
      <c r="X104" s="62"/>
    </row>
    <row r="105" spans="1:24">
      <c r="A105" s="70"/>
      <c r="B105" s="91"/>
      <c r="C105" s="186"/>
      <c r="D105" s="186"/>
      <c r="E105" s="186"/>
      <c r="F105" s="5"/>
      <c r="G105" s="5"/>
      <c r="H105" s="5"/>
      <c r="I105" s="66"/>
      <c r="J105" s="67"/>
      <c r="K105" s="67"/>
      <c r="L105" s="67"/>
      <c r="M105" s="67"/>
      <c r="N105" s="67"/>
      <c r="O105" s="67"/>
      <c r="P105" s="67"/>
      <c r="Q105" s="63"/>
      <c r="R105" s="5"/>
      <c r="S105" s="5"/>
      <c r="T105" s="20"/>
      <c r="U105" s="20"/>
      <c r="V105" s="92"/>
      <c r="W105" s="61"/>
      <c r="X105" s="62"/>
    </row>
    <row r="106" spans="1:24">
      <c r="A106" s="70"/>
      <c r="B106" s="91"/>
      <c r="C106" s="186"/>
      <c r="D106" s="186"/>
      <c r="E106" s="186"/>
      <c r="F106" s="5"/>
      <c r="G106" s="5"/>
      <c r="H106" s="5"/>
      <c r="I106" s="66"/>
      <c r="J106" s="67"/>
      <c r="K106" s="67"/>
      <c r="L106" s="67"/>
      <c r="M106" s="67"/>
      <c r="N106" s="67"/>
      <c r="O106" s="67"/>
      <c r="P106" s="67"/>
      <c r="Q106" s="63"/>
      <c r="R106" s="5"/>
      <c r="S106" s="5"/>
      <c r="T106" s="20"/>
      <c r="U106" s="20"/>
      <c r="V106" s="92"/>
      <c r="W106" s="61"/>
      <c r="X106" s="62"/>
    </row>
    <row r="107" spans="1:24">
      <c r="A107" s="70"/>
      <c r="B107" s="91"/>
      <c r="C107" s="186"/>
      <c r="D107" s="186"/>
      <c r="E107" s="186"/>
      <c r="F107" s="5"/>
      <c r="G107" s="5"/>
      <c r="H107" s="5"/>
      <c r="I107" s="66"/>
      <c r="J107" s="67"/>
      <c r="K107" s="67"/>
      <c r="L107" s="67"/>
      <c r="M107" s="67"/>
      <c r="N107" s="67"/>
      <c r="O107" s="67"/>
      <c r="P107" s="67"/>
      <c r="Q107" s="63"/>
      <c r="R107" s="5"/>
      <c r="S107" s="5"/>
      <c r="T107" s="20"/>
      <c r="U107" s="20"/>
      <c r="V107" s="92"/>
      <c r="W107" s="61"/>
      <c r="X107" s="62"/>
    </row>
    <row r="108" spans="1:24">
      <c r="A108" s="70"/>
      <c r="B108" s="91"/>
      <c r="C108" s="219"/>
      <c r="D108" s="219"/>
      <c r="E108" s="219"/>
      <c r="F108" s="5"/>
      <c r="G108" s="5"/>
      <c r="H108" s="5"/>
      <c r="I108" s="66"/>
      <c r="J108" s="67"/>
      <c r="K108" s="67"/>
      <c r="L108" s="67"/>
      <c r="M108" s="67"/>
      <c r="N108" s="67"/>
      <c r="O108" s="67"/>
      <c r="P108" s="67"/>
      <c r="Q108" s="63"/>
      <c r="R108" s="5"/>
      <c r="S108" s="5"/>
      <c r="T108" s="20"/>
      <c r="U108" s="20"/>
      <c r="V108" s="92"/>
      <c r="W108" s="61"/>
      <c r="X108" s="62"/>
    </row>
    <row r="109" spans="1:24">
      <c r="A109" s="70"/>
      <c r="B109" s="91"/>
      <c r="C109" s="186"/>
      <c r="D109" s="186"/>
      <c r="E109" s="186"/>
      <c r="F109" s="5"/>
      <c r="G109" s="5"/>
      <c r="H109" s="5"/>
      <c r="I109" s="66"/>
      <c r="J109" s="67"/>
      <c r="K109" s="67"/>
      <c r="L109" s="67"/>
      <c r="M109" s="67"/>
      <c r="N109" s="67"/>
      <c r="O109" s="67"/>
      <c r="P109" s="67"/>
      <c r="Q109" s="63"/>
      <c r="R109" s="5"/>
      <c r="S109" s="5"/>
      <c r="T109" s="20"/>
      <c r="U109" s="20"/>
      <c r="V109" s="92"/>
      <c r="W109" s="61"/>
      <c r="X109" s="62"/>
    </row>
    <row r="110" spans="1:24">
      <c r="A110" s="70"/>
      <c r="B110" s="91"/>
      <c r="C110" s="186"/>
      <c r="D110" s="186"/>
      <c r="E110" s="186"/>
      <c r="F110" s="5"/>
      <c r="G110" s="5"/>
      <c r="H110" s="5"/>
      <c r="I110" s="66"/>
      <c r="J110" s="67"/>
      <c r="K110" s="67"/>
      <c r="L110" s="67"/>
      <c r="M110" s="67"/>
      <c r="N110" s="67"/>
      <c r="O110" s="67"/>
      <c r="P110" s="67"/>
      <c r="Q110" s="63"/>
      <c r="R110" s="5"/>
      <c r="S110" s="5"/>
      <c r="T110" s="20"/>
      <c r="U110" s="20"/>
      <c r="V110" s="92"/>
      <c r="W110" s="61"/>
      <c r="X110" s="62"/>
    </row>
    <row r="111" spans="1:24">
      <c r="A111" s="70"/>
      <c r="B111" s="91"/>
      <c r="C111" s="133"/>
      <c r="D111" s="133"/>
      <c r="E111" s="133"/>
      <c r="F111" s="5"/>
      <c r="G111" s="5"/>
      <c r="H111" s="5"/>
      <c r="I111" s="66"/>
      <c r="J111" s="67"/>
      <c r="K111" s="67"/>
      <c r="L111" s="67"/>
      <c r="M111" s="67"/>
      <c r="N111" s="67"/>
      <c r="O111" s="67"/>
      <c r="P111" s="67"/>
      <c r="Q111" s="63"/>
      <c r="R111" s="5"/>
      <c r="S111" s="5"/>
      <c r="T111" s="20"/>
      <c r="U111" s="20"/>
      <c r="V111" s="92"/>
      <c r="W111" s="61"/>
      <c r="X111" s="62"/>
    </row>
    <row r="112" spans="1:24" ht="20.25">
      <c r="A112" s="328" t="s">
        <v>140</v>
      </c>
      <c r="B112" s="328"/>
      <c r="C112" s="328"/>
      <c r="D112" s="328"/>
      <c r="E112" s="328"/>
      <c r="F112" s="328"/>
      <c r="G112" s="328"/>
      <c r="H112" s="328"/>
      <c r="I112" s="328"/>
      <c r="J112" s="328"/>
      <c r="K112" s="328"/>
      <c r="L112" s="328"/>
      <c r="M112" s="328"/>
      <c r="N112" s="328"/>
      <c r="O112" s="328"/>
      <c r="P112" s="328"/>
      <c r="Q112" s="328"/>
      <c r="R112" s="328"/>
      <c r="S112" s="328"/>
      <c r="T112" s="328"/>
      <c r="U112" s="328"/>
      <c r="V112" s="328"/>
      <c r="W112" s="328"/>
      <c r="X112" s="328"/>
    </row>
    <row r="113" spans="1:27" ht="20.25">
      <c r="A113" s="328" t="s">
        <v>151</v>
      </c>
      <c r="B113" s="328"/>
      <c r="C113" s="328"/>
      <c r="D113" s="328"/>
      <c r="E113" s="328"/>
      <c r="F113" s="328"/>
      <c r="G113" s="328"/>
      <c r="H113" s="328"/>
      <c r="I113" s="328"/>
      <c r="J113" s="328"/>
      <c r="K113" s="328"/>
      <c r="L113" s="328"/>
      <c r="M113" s="328"/>
      <c r="N113" s="328"/>
      <c r="O113" s="328"/>
      <c r="P113" s="328"/>
      <c r="Q113" s="328"/>
      <c r="R113" s="328"/>
      <c r="S113" s="328"/>
      <c r="T113" s="328"/>
      <c r="U113" s="328"/>
      <c r="V113" s="328"/>
      <c r="W113" s="328"/>
      <c r="X113" s="328"/>
    </row>
    <row r="114" spans="1:27" ht="15.75">
      <c r="B114" s="33"/>
      <c r="C114" s="34"/>
      <c r="D114" s="34"/>
    </row>
    <row r="115" spans="1:27" ht="15.75">
      <c r="B115" s="33"/>
      <c r="C115" s="34"/>
      <c r="D115" s="34"/>
    </row>
    <row r="116" spans="1:27" ht="16.5" thickBot="1">
      <c r="B116" s="337" t="s">
        <v>142</v>
      </c>
      <c r="C116" s="337"/>
      <c r="G116" s="34"/>
      <c r="P116" s="34" t="s">
        <v>141</v>
      </c>
    </row>
    <row r="117" spans="1:27" ht="20.100000000000001" customHeight="1" thickBot="1">
      <c r="A117" s="274" t="s">
        <v>78</v>
      </c>
      <c r="B117" s="275"/>
      <c r="C117" s="275"/>
      <c r="D117" s="275"/>
      <c r="E117" s="275"/>
      <c r="F117" s="275"/>
      <c r="G117" s="275"/>
      <c r="H117" s="275"/>
      <c r="I117" s="275"/>
      <c r="J117" s="275"/>
      <c r="K117" s="275"/>
      <c r="L117" s="275"/>
      <c r="M117" s="275"/>
      <c r="N117" s="275"/>
      <c r="O117" s="275"/>
      <c r="P117" s="275"/>
      <c r="Q117" s="275"/>
      <c r="R117" s="275"/>
      <c r="S117" s="275"/>
      <c r="T117" s="275"/>
      <c r="U117" s="275"/>
      <c r="V117" s="275"/>
      <c r="W117" s="275"/>
      <c r="X117" s="276"/>
      <c r="Y117" s="2"/>
      <c r="Z117" s="2"/>
      <c r="AA117" s="2"/>
    </row>
    <row r="118" spans="1:27" ht="15.75" customHeight="1" thickBot="1">
      <c r="A118" s="325" t="s">
        <v>0</v>
      </c>
      <c r="B118" s="35" t="s">
        <v>2</v>
      </c>
      <c r="C118" s="325" t="s">
        <v>1</v>
      </c>
      <c r="D118" s="326" t="s">
        <v>28</v>
      </c>
      <c r="E118" s="327" t="s">
        <v>27</v>
      </c>
      <c r="F118" s="319" t="s">
        <v>17</v>
      </c>
      <c r="G118" s="330" t="s">
        <v>3</v>
      </c>
      <c r="H118" s="309" t="s">
        <v>50</v>
      </c>
      <c r="I118" s="310"/>
      <c r="J118" s="310"/>
      <c r="K118" s="311"/>
      <c r="L118" s="312" t="s">
        <v>32</v>
      </c>
      <c r="M118" s="312" t="s">
        <v>33</v>
      </c>
      <c r="N118" s="312" t="s">
        <v>34</v>
      </c>
      <c r="O118" s="329" t="s">
        <v>26</v>
      </c>
      <c r="P118" s="327" t="s">
        <v>31</v>
      </c>
      <c r="Q118" s="309" t="s">
        <v>51</v>
      </c>
      <c r="R118" s="310"/>
      <c r="S118" s="310"/>
      <c r="T118" s="311"/>
      <c r="U118" s="312" t="s">
        <v>30</v>
      </c>
      <c r="V118" s="312" t="s">
        <v>29</v>
      </c>
      <c r="W118" s="312" t="s">
        <v>35</v>
      </c>
      <c r="X118" s="312" t="s">
        <v>58</v>
      </c>
    </row>
    <row r="119" spans="1:27" ht="15.75" thickBot="1">
      <c r="A119" s="278"/>
      <c r="B119" s="36" t="s">
        <v>16</v>
      </c>
      <c r="C119" s="277"/>
      <c r="D119" s="280"/>
      <c r="E119" s="282"/>
      <c r="F119" s="284"/>
      <c r="G119" s="286"/>
      <c r="H119" s="87" t="s">
        <v>19</v>
      </c>
      <c r="I119" s="87" t="s">
        <v>20</v>
      </c>
      <c r="J119" s="87" t="s">
        <v>21</v>
      </c>
      <c r="K119" s="87" t="s">
        <v>22</v>
      </c>
      <c r="L119" s="291" t="s">
        <v>11</v>
      </c>
      <c r="M119" s="291" t="s">
        <v>23</v>
      </c>
      <c r="N119" s="291" t="s">
        <v>24</v>
      </c>
      <c r="O119" s="293"/>
      <c r="P119" s="282" t="s">
        <v>25</v>
      </c>
      <c r="Q119" s="87" t="s">
        <v>5</v>
      </c>
      <c r="R119" s="87" t="s">
        <v>6</v>
      </c>
      <c r="S119" s="87" t="s">
        <v>7</v>
      </c>
      <c r="T119" s="87" t="s">
        <v>8</v>
      </c>
      <c r="U119" s="291" t="s">
        <v>10</v>
      </c>
      <c r="V119" s="291" t="s">
        <v>9</v>
      </c>
      <c r="W119" s="291" t="s">
        <v>12</v>
      </c>
      <c r="X119" s="291" t="s">
        <v>15</v>
      </c>
    </row>
    <row r="120" spans="1:27" ht="15.75" thickBot="1">
      <c r="A120" s="313">
        <v>1</v>
      </c>
      <c r="B120" s="254" t="s">
        <v>77</v>
      </c>
      <c r="C120" s="366" t="s">
        <v>79</v>
      </c>
      <c r="D120" s="258">
        <v>2003</v>
      </c>
      <c r="E120" s="258" t="s">
        <v>94</v>
      </c>
      <c r="F120" s="260" t="s">
        <v>305</v>
      </c>
      <c r="G120" s="3" t="s">
        <v>4</v>
      </c>
      <c r="H120" s="38">
        <v>9.1</v>
      </c>
      <c r="I120" s="39">
        <v>8.6</v>
      </c>
      <c r="J120" s="40">
        <v>9.3000000000000007</v>
      </c>
      <c r="K120" s="41">
        <v>9.1999999999999993</v>
      </c>
      <c r="L120" s="42">
        <v>0</v>
      </c>
      <c r="M120" s="43">
        <f>(H120+I120+J120+K120-MAX(H120:K120)-MIN(H120:K120))/2</f>
        <v>9.1500000000000021</v>
      </c>
      <c r="N120" s="84">
        <f>M120*2</f>
        <v>18.300000000000004</v>
      </c>
      <c r="O120" s="45">
        <v>90</v>
      </c>
      <c r="P120" s="98">
        <v>0.8</v>
      </c>
      <c r="Q120" s="38">
        <v>8.8000000000000007</v>
      </c>
      <c r="R120" s="39">
        <v>8.1</v>
      </c>
      <c r="S120" s="40">
        <v>8.8000000000000007</v>
      </c>
      <c r="T120" s="41">
        <v>9</v>
      </c>
      <c r="U120" s="43">
        <f>(Q120+R120+S120+T120-MAX(Q120:T120)-MIN(Q120:T120))/2</f>
        <v>8.8000000000000007</v>
      </c>
      <c r="V120" s="44">
        <v>0</v>
      </c>
      <c r="W120" s="99">
        <f>SUM(U120,N120,P120)-L120-V120</f>
        <v>27.900000000000006</v>
      </c>
      <c r="X120" s="262" t="s">
        <v>60</v>
      </c>
    </row>
    <row r="121" spans="1:27" ht="15.75" thickBot="1">
      <c r="A121" s="314"/>
      <c r="B121" s="351"/>
      <c r="C121" s="364"/>
      <c r="D121" s="259"/>
      <c r="E121" s="259"/>
      <c r="F121" s="259"/>
      <c r="G121" s="4" t="s">
        <v>18</v>
      </c>
      <c r="H121" s="38">
        <v>9.1</v>
      </c>
      <c r="I121" s="39">
        <v>9</v>
      </c>
      <c r="J121" s="40">
        <v>9.3000000000000007</v>
      </c>
      <c r="K121" s="41">
        <v>8.9</v>
      </c>
      <c r="L121" s="42">
        <v>0</v>
      </c>
      <c r="M121" s="43">
        <f>(H121+I121+J121+K121-MAX(H121:K121)-MIN(H121:K121))/2</f>
        <v>9.0500000000000007</v>
      </c>
      <c r="N121" s="84">
        <f>M121*2</f>
        <v>18.100000000000001</v>
      </c>
      <c r="O121" s="45">
        <v>87</v>
      </c>
      <c r="P121" s="46">
        <v>0.7</v>
      </c>
      <c r="Q121" s="38">
        <v>8.6</v>
      </c>
      <c r="R121" s="39">
        <v>8.8000000000000007</v>
      </c>
      <c r="S121" s="40">
        <v>8.9</v>
      </c>
      <c r="T121" s="41">
        <v>9</v>
      </c>
      <c r="U121" s="43">
        <f>(Q121+R121+S121+T121-MAX(Q121:T121)-MIN(Q121:T121))/2</f>
        <v>8.8499999999999979</v>
      </c>
      <c r="V121" s="44">
        <v>0</v>
      </c>
      <c r="W121" s="48">
        <f>SUM(U121,N121,P121)-L121-V121</f>
        <v>27.65</v>
      </c>
      <c r="X121" s="263"/>
    </row>
    <row r="122" spans="1:27" ht="21" thickBot="1">
      <c r="A122" s="314"/>
      <c r="B122" s="255" t="s">
        <v>304</v>
      </c>
      <c r="C122" s="364" t="s">
        <v>80</v>
      </c>
      <c r="D122" s="259">
        <v>1999</v>
      </c>
      <c r="E122" s="259" t="s">
        <v>94</v>
      </c>
      <c r="F122" s="259"/>
      <c r="G122" s="13" t="s">
        <v>52</v>
      </c>
      <c r="H122" s="49">
        <v>9.3000000000000007</v>
      </c>
      <c r="I122" s="50">
        <v>9.1</v>
      </c>
      <c r="J122" s="51">
        <v>9.5</v>
      </c>
      <c r="K122" s="52">
        <v>9.1999999999999993</v>
      </c>
      <c r="L122" s="53">
        <v>0</v>
      </c>
      <c r="M122" s="54">
        <f>(H122+I122+J122+K122-MAX(H122:K122)-MIN(H122:K122))/2</f>
        <v>9.2499999999999964</v>
      </c>
      <c r="N122" s="85">
        <f>M122*2</f>
        <v>18.499999999999993</v>
      </c>
      <c r="O122" s="37">
        <v>115</v>
      </c>
      <c r="P122" s="46">
        <v>1</v>
      </c>
      <c r="Q122" s="49">
        <v>8.8000000000000007</v>
      </c>
      <c r="R122" s="50">
        <v>8.9</v>
      </c>
      <c r="S122" s="51">
        <v>9</v>
      </c>
      <c r="T122" s="52">
        <v>9</v>
      </c>
      <c r="U122" s="43">
        <f>(Q122+R122+S122+T122-MAX(Q122:T122)-MIN(Q122:T122))/2</f>
        <v>8.9500000000000011</v>
      </c>
      <c r="V122" s="55">
        <v>0</v>
      </c>
      <c r="W122" s="48">
        <f>SUM(U122,N122,P122)-L122-V122</f>
        <v>28.449999999999996</v>
      </c>
      <c r="X122" s="264"/>
    </row>
    <row r="123" spans="1:27" ht="15.75" thickBot="1">
      <c r="A123" s="315"/>
      <c r="B123" s="352"/>
      <c r="C123" s="365"/>
      <c r="D123" s="261"/>
      <c r="E123" s="267"/>
      <c r="F123" s="261"/>
      <c r="G123" s="268" t="s">
        <v>49</v>
      </c>
      <c r="H123" s="269"/>
      <c r="I123" s="269"/>
      <c r="J123" s="269"/>
      <c r="K123" s="269"/>
      <c r="L123" s="270"/>
      <c r="M123" s="56">
        <f>SUM(M120:M122)-L120-L121-L122</f>
        <v>27.45</v>
      </c>
      <c r="N123" s="57"/>
      <c r="O123" s="271" t="s">
        <v>53</v>
      </c>
      <c r="P123" s="272"/>
      <c r="Q123" s="272"/>
      <c r="R123" s="272"/>
      <c r="S123" s="272"/>
      <c r="T123" s="272"/>
      <c r="U123" s="272"/>
      <c r="V123" s="273"/>
      <c r="W123" s="80">
        <f>SUM(W120:W122)</f>
        <v>84</v>
      </c>
      <c r="X123" s="58">
        <f>M123</f>
        <v>27.45</v>
      </c>
    </row>
    <row r="124" spans="1:27" ht="15.75" thickBot="1">
      <c r="A124" s="251">
        <v>2</v>
      </c>
      <c r="B124" s="254" t="s">
        <v>306</v>
      </c>
      <c r="C124" s="256" t="s">
        <v>206</v>
      </c>
      <c r="D124" s="258">
        <v>2004</v>
      </c>
      <c r="E124" s="258" t="s">
        <v>94</v>
      </c>
      <c r="F124" s="260" t="s">
        <v>308</v>
      </c>
      <c r="G124" s="3" t="s">
        <v>4</v>
      </c>
      <c r="H124" s="38">
        <v>9.1999999999999993</v>
      </c>
      <c r="I124" s="39">
        <v>9.1</v>
      </c>
      <c r="J124" s="40">
        <v>9.3000000000000007</v>
      </c>
      <c r="K124" s="41">
        <v>9.3000000000000007</v>
      </c>
      <c r="L124" s="42">
        <v>0</v>
      </c>
      <c r="M124" s="43">
        <f>(H124+I124+J124+K124-MAX(H124:K124)-MIN(H124:K124))/2</f>
        <v>9.25</v>
      </c>
      <c r="N124" s="84">
        <f>M124*2</f>
        <v>18.5</v>
      </c>
      <c r="O124" s="45">
        <v>98</v>
      </c>
      <c r="P124" s="98">
        <v>0.8</v>
      </c>
      <c r="Q124" s="38">
        <v>8.6999999999999993</v>
      </c>
      <c r="R124" s="39">
        <v>9.1999999999999993</v>
      </c>
      <c r="S124" s="40">
        <v>8.8000000000000007</v>
      </c>
      <c r="T124" s="41">
        <v>8.8000000000000007</v>
      </c>
      <c r="U124" s="43">
        <f>(Q124+R124+S124+T124-MAX(Q124:T124)-MIN(Q124:T124))/2</f>
        <v>8.8000000000000007</v>
      </c>
      <c r="V124" s="44">
        <v>0</v>
      </c>
      <c r="W124" s="99">
        <f>SUM(U124,N124,P124)-L124-V124</f>
        <v>28.1</v>
      </c>
      <c r="X124" s="262" t="s">
        <v>60</v>
      </c>
    </row>
    <row r="125" spans="1:27" ht="15.75" thickBot="1">
      <c r="A125" s="252"/>
      <c r="B125" s="351"/>
      <c r="C125" s="257"/>
      <c r="D125" s="259"/>
      <c r="E125" s="259"/>
      <c r="F125" s="259"/>
      <c r="G125" s="4" t="s">
        <v>18</v>
      </c>
      <c r="H125" s="38">
        <v>9.1</v>
      </c>
      <c r="I125" s="39">
        <v>9.1999999999999993</v>
      </c>
      <c r="J125" s="40">
        <v>8.8000000000000007</v>
      </c>
      <c r="K125" s="41">
        <v>9.1999999999999993</v>
      </c>
      <c r="L125" s="42">
        <v>0</v>
      </c>
      <c r="M125" s="43">
        <f>(H125+I125+J125+K125-MAX(H125:K125)-MIN(H125:K125))/2</f>
        <v>9.1499999999999986</v>
      </c>
      <c r="N125" s="84">
        <f>M125*2</f>
        <v>18.299999999999997</v>
      </c>
      <c r="O125" s="45">
        <v>87</v>
      </c>
      <c r="P125" s="46">
        <v>0.7</v>
      </c>
      <c r="Q125" s="38">
        <v>8.6999999999999993</v>
      </c>
      <c r="R125" s="39">
        <v>8.5</v>
      </c>
      <c r="S125" s="40">
        <v>8.8000000000000007</v>
      </c>
      <c r="T125" s="41">
        <v>8.8000000000000007</v>
      </c>
      <c r="U125" s="43">
        <f>(Q125+R125+S125+T125-MAX(Q125:T125)-MIN(Q125:T125))/2</f>
        <v>8.7499999999999982</v>
      </c>
      <c r="V125" s="44">
        <v>0</v>
      </c>
      <c r="W125" s="48">
        <f>SUM(U125,N125,P125)-L125-V125</f>
        <v>27.749999999999996</v>
      </c>
      <c r="X125" s="263"/>
    </row>
    <row r="126" spans="1:27" ht="20.25" thickBot="1">
      <c r="A126" s="252"/>
      <c r="B126" s="255" t="s">
        <v>307</v>
      </c>
      <c r="C126" s="257" t="s">
        <v>207</v>
      </c>
      <c r="D126" s="259">
        <v>2000</v>
      </c>
      <c r="E126" s="259" t="s">
        <v>94</v>
      </c>
      <c r="F126" s="259"/>
      <c r="G126" s="83" t="s">
        <v>52</v>
      </c>
      <c r="H126" s="49">
        <v>9.1</v>
      </c>
      <c r="I126" s="50">
        <v>9.1</v>
      </c>
      <c r="J126" s="51">
        <v>9.1999999999999993</v>
      </c>
      <c r="K126" s="52">
        <v>9.3000000000000007</v>
      </c>
      <c r="L126" s="53">
        <v>0</v>
      </c>
      <c r="M126" s="54">
        <f>(H126+I126+J126+K126-MAX(H126:K126)-MIN(H126:K126))/2</f>
        <v>9.1500000000000021</v>
      </c>
      <c r="N126" s="85">
        <f>M126*2</f>
        <v>18.300000000000004</v>
      </c>
      <c r="O126" s="37">
        <v>110</v>
      </c>
      <c r="P126" s="46">
        <v>1</v>
      </c>
      <c r="Q126" s="49">
        <v>8.8000000000000007</v>
      </c>
      <c r="R126" s="50">
        <v>8.5</v>
      </c>
      <c r="S126" s="51">
        <v>8.8000000000000007</v>
      </c>
      <c r="T126" s="52">
        <v>8.6999999999999993</v>
      </c>
      <c r="U126" s="43">
        <f>(Q126+R126+S126+T126-MAX(Q126:T126)-MIN(Q126:T126))/2</f>
        <v>8.7499999999999982</v>
      </c>
      <c r="V126" s="55">
        <v>0</v>
      </c>
      <c r="W126" s="48">
        <f>SUM(U126,N126,P126)-L126-V126</f>
        <v>28.050000000000004</v>
      </c>
      <c r="X126" s="264"/>
    </row>
    <row r="127" spans="1:27" ht="15.75" thickBot="1">
      <c r="A127" s="253"/>
      <c r="B127" s="352"/>
      <c r="C127" s="266"/>
      <c r="D127" s="267"/>
      <c r="E127" s="267"/>
      <c r="F127" s="261"/>
      <c r="G127" s="268" t="s">
        <v>49</v>
      </c>
      <c r="H127" s="269"/>
      <c r="I127" s="269"/>
      <c r="J127" s="269"/>
      <c r="K127" s="269"/>
      <c r="L127" s="270"/>
      <c r="M127" s="56">
        <f>SUM(M124:M126)-L124-L125-L126</f>
        <v>27.55</v>
      </c>
      <c r="N127" s="57"/>
      <c r="O127" s="271" t="s">
        <v>53</v>
      </c>
      <c r="P127" s="272"/>
      <c r="Q127" s="272"/>
      <c r="R127" s="272"/>
      <c r="S127" s="272"/>
      <c r="T127" s="272"/>
      <c r="U127" s="272"/>
      <c r="V127" s="273"/>
      <c r="W127" s="80">
        <f>SUM(W124:W126)</f>
        <v>83.9</v>
      </c>
      <c r="X127" s="58">
        <f>M127</f>
        <v>27.55</v>
      </c>
    </row>
    <row r="128" spans="1:27" ht="15.75" thickBot="1">
      <c r="A128" s="251">
        <v>3</v>
      </c>
      <c r="B128" s="254" t="s">
        <v>283</v>
      </c>
      <c r="C128" s="256" t="s">
        <v>198</v>
      </c>
      <c r="D128" s="258">
        <v>2005</v>
      </c>
      <c r="E128" s="258" t="s">
        <v>94</v>
      </c>
      <c r="F128" s="260" t="s">
        <v>292</v>
      </c>
      <c r="G128" s="3" t="s">
        <v>4</v>
      </c>
      <c r="H128" s="38">
        <v>9.1</v>
      </c>
      <c r="I128" s="39">
        <v>9</v>
      </c>
      <c r="J128" s="40">
        <v>9</v>
      </c>
      <c r="K128" s="41">
        <v>9.1</v>
      </c>
      <c r="L128" s="42">
        <v>0</v>
      </c>
      <c r="M128" s="43">
        <f>(H128+I128+J128+K128-MAX(H128:K128)-MIN(H128:K128))/2</f>
        <v>9.0500000000000007</v>
      </c>
      <c r="N128" s="84">
        <f>M128*2</f>
        <v>18.100000000000001</v>
      </c>
      <c r="O128" s="45">
        <v>90</v>
      </c>
      <c r="P128" s="98">
        <v>0.8</v>
      </c>
      <c r="Q128" s="38">
        <v>8.6</v>
      </c>
      <c r="R128" s="39">
        <v>8.6</v>
      </c>
      <c r="S128" s="40">
        <v>8.6999999999999993</v>
      </c>
      <c r="T128" s="41">
        <v>8.6</v>
      </c>
      <c r="U128" s="43">
        <f>(Q128+R128+S128+T128-MAX(Q128:T128)-MIN(Q128:T128))/2</f>
        <v>8.6000000000000014</v>
      </c>
      <c r="V128" s="44">
        <v>0</v>
      </c>
      <c r="W128" s="99">
        <f>SUM(U128,N128,P128)-L128-V128</f>
        <v>27.500000000000004</v>
      </c>
      <c r="X128" s="262" t="s">
        <v>60</v>
      </c>
    </row>
    <row r="129" spans="1:24" ht="15.75" thickBot="1">
      <c r="A129" s="252"/>
      <c r="B129" s="255"/>
      <c r="C129" s="257"/>
      <c r="D129" s="259"/>
      <c r="E129" s="259"/>
      <c r="F129" s="259"/>
      <c r="G129" s="4" t="s">
        <v>18</v>
      </c>
      <c r="H129" s="38">
        <v>9</v>
      </c>
      <c r="I129" s="39">
        <v>8.9</v>
      </c>
      <c r="J129" s="40">
        <v>9</v>
      </c>
      <c r="K129" s="41">
        <v>9.1</v>
      </c>
      <c r="L129" s="42">
        <v>0</v>
      </c>
      <c r="M129" s="43">
        <f>(H129+I129+J129+K129-MAX(H129:K129)-MIN(H129:K129))/2</f>
        <v>9</v>
      </c>
      <c r="N129" s="84">
        <f>M129*2</f>
        <v>18</v>
      </c>
      <c r="O129" s="45">
        <v>86</v>
      </c>
      <c r="P129" s="46">
        <v>0.7</v>
      </c>
      <c r="Q129" s="38">
        <v>8.3000000000000007</v>
      </c>
      <c r="R129" s="39">
        <v>8.6999999999999993</v>
      </c>
      <c r="S129" s="40">
        <v>8.6</v>
      </c>
      <c r="T129" s="41">
        <v>8.5</v>
      </c>
      <c r="U129" s="43">
        <f>(Q129+R129+S129+T129-MAX(Q129:T129)-MIN(Q129:T129))/2</f>
        <v>8.5500000000000007</v>
      </c>
      <c r="V129" s="44">
        <v>0</v>
      </c>
      <c r="W129" s="48">
        <f>SUM(U129,N129,P129)-L129-V129</f>
        <v>27.25</v>
      </c>
      <c r="X129" s="263"/>
    </row>
    <row r="130" spans="1:24" ht="21" thickBot="1">
      <c r="A130" s="252"/>
      <c r="B130" s="255" t="s">
        <v>284</v>
      </c>
      <c r="C130" s="257" t="s">
        <v>199</v>
      </c>
      <c r="D130" s="259">
        <v>2000</v>
      </c>
      <c r="E130" s="259" t="s">
        <v>94</v>
      </c>
      <c r="F130" s="259"/>
      <c r="G130" s="13" t="s">
        <v>52</v>
      </c>
      <c r="H130" s="49">
        <v>9</v>
      </c>
      <c r="I130" s="50">
        <v>9.1999999999999993</v>
      </c>
      <c r="J130" s="51">
        <v>9</v>
      </c>
      <c r="K130" s="52">
        <v>9</v>
      </c>
      <c r="L130" s="53">
        <v>0</v>
      </c>
      <c r="M130" s="54">
        <f>(H130+I130+J130+K130-MAX(H130:K130)-MIN(H130:K130))/2</f>
        <v>9.0000000000000018</v>
      </c>
      <c r="N130" s="85">
        <f>M130*2</f>
        <v>18.000000000000004</v>
      </c>
      <c r="O130" s="37">
        <v>118</v>
      </c>
      <c r="P130" s="46">
        <v>1</v>
      </c>
      <c r="Q130" s="49">
        <v>8.6</v>
      </c>
      <c r="R130" s="50">
        <v>8.6999999999999993</v>
      </c>
      <c r="S130" s="51">
        <v>8.5</v>
      </c>
      <c r="T130" s="52">
        <v>8.4</v>
      </c>
      <c r="U130" s="43">
        <f>(Q130+R130+S130+T130-MAX(Q130:T130)-MIN(Q130:T130))/2</f>
        <v>8.5499999999999972</v>
      </c>
      <c r="V130" s="55">
        <v>0</v>
      </c>
      <c r="W130" s="48">
        <f>SUM(U130,N130,P130)-L130-V130</f>
        <v>27.55</v>
      </c>
      <c r="X130" s="264"/>
    </row>
    <row r="131" spans="1:24" ht="15.75" thickBot="1">
      <c r="A131" s="253"/>
      <c r="B131" s="265"/>
      <c r="C131" s="266"/>
      <c r="D131" s="267"/>
      <c r="E131" s="267"/>
      <c r="F131" s="261"/>
      <c r="G131" s="268" t="s">
        <v>49</v>
      </c>
      <c r="H131" s="269"/>
      <c r="I131" s="269"/>
      <c r="J131" s="269"/>
      <c r="K131" s="269"/>
      <c r="L131" s="270"/>
      <c r="M131" s="56">
        <f>SUM(M128:M130)-L128-L129-L130</f>
        <v>27.050000000000004</v>
      </c>
      <c r="N131" s="57"/>
      <c r="O131" s="271" t="s">
        <v>53</v>
      </c>
      <c r="P131" s="272"/>
      <c r="Q131" s="272"/>
      <c r="R131" s="272"/>
      <c r="S131" s="272"/>
      <c r="T131" s="272"/>
      <c r="U131" s="272"/>
      <c r="V131" s="273"/>
      <c r="W131" s="80">
        <f>SUM(W128:W130)</f>
        <v>82.3</v>
      </c>
      <c r="X131" s="58">
        <f>M131</f>
        <v>27.050000000000004</v>
      </c>
    </row>
    <row r="132" spans="1:24" ht="15.75" thickBot="1">
      <c r="A132" s="305">
        <v>4</v>
      </c>
      <c r="B132" s="260" t="s">
        <v>301</v>
      </c>
      <c r="C132" s="188" t="s">
        <v>331</v>
      </c>
      <c r="D132" s="258">
        <v>2005</v>
      </c>
      <c r="E132" s="258" t="s">
        <v>94</v>
      </c>
      <c r="F132" s="260" t="s">
        <v>302</v>
      </c>
      <c r="G132" s="3" t="s">
        <v>4</v>
      </c>
      <c r="H132" s="38">
        <v>9</v>
      </c>
      <c r="I132" s="39">
        <v>9</v>
      </c>
      <c r="J132" s="40">
        <v>9.1999999999999993</v>
      </c>
      <c r="K132" s="41">
        <v>9.1</v>
      </c>
      <c r="L132" s="42">
        <v>0</v>
      </c>
      <c r="M132" s="43">
        <f>(H132+I132+J132+K132-MAX(H132:K132)-MIN(H132:K132))/2</f>
        <v>9.0499999999999989</v>
      </c>
      <c r="N132" s="84">
        <f>M132*2</f>
        <v>18.099999999999998</v>
      </c>
      <c r="O132" s="45">
        <v>90</v>
      </c>
      <c r="P132" s="98">
        <v>0.8</v>
      </c>
      <c r="Q132" s="38">
        <v>8.6</v>
      </c>
      <c r="R132" s="39">
        <v>8.9</v>
      </c>
      <c r="S132" s="40">
        <v>8.4</v>
      </c>
      <c r="T132" s="41">
        <v>8.5</v>
      </c>
      <c r="U132" s="43">
        <f>(Q132+R132+S132+T132-MAX(Q132:T132)-MIN(Q132:T132))/2</f>
        <v>8.5500000000000007</v>
      </c>
      <c r="V132" s="44">
        <v>0.1</v>
      </c>
      <c r="W132" s="99">
        <f>SUM(U132,N132,P132)-L132-V132</f>
        <v>27.349999999999998</v>
      </c>
      <c r="X132" s="262" t="s">
        <v>60</v>
      </c>
    </row>
    <row r="133" spans="1:24" ht="15.75" thickBot="1">
      <c r="A133" s="306"/>
      <c r="B133" s="357"/>
      <c r="C133" s="189"/>
      <c r="D133" s="259"/>
      <c r="E133" s="259"/>
      <c r="F133" s="259"/>
      <c r="G133" s="4" t="s">
        <v>18</v>
      </c>
      <c r="H133" s="38">
        <v>9</v>
      </c>
      <c r="I133" s="39">
        <v>9</v>
      </c>
      <c r="J133" s="40">
        <v>9.1</v>
      </c>
      <c r="K133" s="41">
        <v>9</v>
      </c>
      <c r="L133" s="42">
        <v>0</v>
      </c>
      <c r="M133" s="43">
        <f>(H133+I133+J133+K133-MAX(H133:K133)-MIN(H133:K133))/2</f>
        <v>9</v>
      </c>
      <c r="N133" s="84">
        <f>M133*2</f>
        <v>18</v>
      </c>
      <c r="O133" s="45">
        <v>81</v>
      </c>
      <c r="P133" s="46">
        <v>0.7</v>
      </c>
      <c r="Q133" s="38">
        <v>8.4</v>
      </c>
      <c r="R133" s="39">
        <v>8.3000000000000007</v>
      </c>
      <c r="S133" s="40">
        <v>8.1999999999999993</v>
      </c>
      <c r="T133" s="41">
        <v>8.4</v>
      </c>
      <c r="U133" s="43">
        <f>(Q133+R133+S133+T133-MAX(Q133:T133)-MIN(Q133:T133))/2</f>
        <v>8.3500000000000032</v>
      </c>
      <c r="V133" s="44">
        <v>0.1</v>
      </c>
      <c r="W133" s="48">
        <f>SUM(U133,N133,P133)-L133-V133</f>
        <v>26.95</v>
      </c>
      <c r="X133" s="263"/>
    </row>
    <row r="134" spans="1:24" ht="21" thickBot="1">
      <c r="A134" s="306"/>
      <c r="B134" s="357"/>
      <c r="C134" s="189" t="s">
        <v>332</v>
      </c>
      <c r="D134" s="259">
        <v>1999</v>
      </c>
      <c r="E134" s="259" t="s">
        <v>94</v>
      </c>
      <c r="F134" s="259"/>
      <c r="G134" s="13" t="s">
        <v>52</v>
      </c>
      <c r="H134" s="49">
        <v>9</v>
      </c>
      <c r="I134" s="50">
        <v>9.1999999999999993</v>
      </c>
      <c r="J134" s="51">
        <v>9</v>
      </c>
      <c r="K134" s="52">
        <v>9.1999999999999993</v>
      </c>
      <c r="L134" s="53">
        <v>0</v>
      </c>
      <c r="M134" s="54">
        <f>(H134+I134+J134+K134-MAX(H134:K134)-MIN(H134:K134))/2</f>
        <v>9.1</v>
      </c>
      <c r="N134" s="85">
        <f>M134*2</f>
        <v>18.2</v>
      </c>
      <c r="O134" s="37">
        <v>110</v>
      </c>
      <c r="P134" s="46">
        <v>1</v>
      </c>
      <c r="Q134" s="49">
        <v>8.3000000000000007</v>
      </c>
      <c r="R134" s="50">
        <v>8.3000000000000007</v>
      </c>
      <c r="S134" s="51">
        <v>8.1999999999999993</v>
      </c>
      <c r="T134" s="52">
        <v>8.1999999999999993</v>
      </c>
      <c r="U134" s="43">
        <f>(Q134+R134+S134+T134-MAX(Q134:T134)-MIN(Q134:T134))/2</f>
        <v>8.25</v>
      </c>
      <c r="V134" s="55">
        <v>0.1</v>
      </c>
      <c r="W134" s="48">
        <f>SUM(U134,N134,P134)-L134-V134</f>
        <v>27.349999999999998</v>
      </c>
      <c r="X134" s="264"/>
    </row>
    <row r="135" spans="1:24" ht="15.75" thickBot="1">
      <c r="A135" s="307"/>
      <c r="B135" s="358"/>
      <c r="C135" s="190"/>
      <c r="D135" s="267"/>
      <c r="E135" s="267"/>
      <c r="F135" s="261"/>
      <c r="G135" s="268" t="s">
        <v>49</v>
      </c>
      <c r="H135" s="269"/>
      <c r="I135" s="269"/>
      <c r="J135" s="269"/>
      <c r="K135" s="269"/>
      <c r="L135" s="270"/>
      <c r="M135" s="56">
        <f>SUM(M132:M134)-L132-L133-L134</f>
        <v>27.15</v>
      </c>
      <c r="N135" s="57"/>
      <c r="O135" s="271" t="s">
        <v>53</v>
      </c>
      <c r="P135" s="272"/>
      <c r="Q135" s="272"/>
      <c r="R135" s="272"/>
      <c r="S135" s="272"/>
      <c r="T135" s="272"/>
      <c r="U135" s="272"/>
      <c r="V135" s="273"/>
      <c r="W135" s="80">
        <f>SUM(W132:W134)</f>
        <v>81.649999999999991</v>
      </c>
      <c r="X135" s="58">
        <f>M135</f>
        <v>27.15</v>
      </c>
    </row>
    <row r="136" spans="1:24" ht="15.75" thickBot="1">
      <c r="A136" s="305">
        <v>5</v>
      </c>
      <c r="B136" s="260" t="s">
        <v>322</v>
      </c>
      <c r="C136" s="304" t="s">
        <v>210</v>
      </c>
      <c r="D136" s="258">
        <v>2004</v>
      </c>
      <c r="E136" s="258" t="s">
        <v>94</v>
      </c>
      <c r="F136" s="260" t="s">
        <v>323</v>
      </c>
      <c r="G136" s="3" t="s">
        <v>4</v>
      </c>
      <c r="H136" s="38">
        <v>9</v>
      </c>
      <c r="I136" s="39">
        <v>9</v>
      </c>
      <c r="J136" s="40">
        <v>9.1999999999999993</v>
      </c>
      <c r="K136" s="41">
        <v>9.1999999999999993</v>
      </c>
      <c r="L136" s="42">
        <v>0</v>
      </c>
      <c r="M136" s="43">
        <f>(H136+I136+J136+K136-MAX(H136:K136)-MIN(H136:K136))/2</f>
        <v>9.1</v>
      </c>
      <c r="N136" s="84">
        <f>M136*2</f>
        <v>18.2</v>
      </c>
      <c r="O136" s="45">
        <v>94</v>
      </c>
      <c r="P136" s="98">
        <v>0.8</v>
      </c>
      <c r="Q136" s="38">
        <v>8.1999999999999993</v>
      </c>
      <c r="R136" s="39">
        <v>8.3000000000000007</v>
      </c>
      <c r="S136" s="40">
        <v>8.5</v>
      </c>
      <c r="T136" s="41">
        <v>8.4</v>
      </c>
      <c r="U136" s="43">
        <f>(Q136+R136+S136+T136-MAX(Q136:T136)-MIN(Q136:T136))/2</f>
        <v>8.35</v>
      </c>
      <c r="V136" s="44">
        <v>0</v>
      </c>
      <c r="W136" s="99">
        <f>SUM(U136,N136,P136)-L136-V136</f>
        <v>27.349999999999998</v>
      </c>
      <c r="X136" s="262" t="s">
        <v>60</v>
      </c>
    </row>
    <row r="137" spans="1:24" ht="15.75" thickBot="1">
      <c r="A137" s="306"/>
      <c r="B137" s="356"/>
      <c r="C137" s="299"/>
      <c r="D137" s="259"/>
      <c r="E137" s="259"/>
      <c r="F137" s="297"/>
      <c r="G137" s="4" t="s">
        <v>18</v>
      </c>
      <c r="H137" s="38">
        <v>9</v>
      </c>
      <c r="I137" s="39">
        <v>8.9</v>
      </c>
      <c r="J137" s="40">
        <v>9</v>
      </c>
      <c r="K137" s="41">
        <v>9</v>
      </c>
      <c r="L137" s="42">
        <v>0</v>
      </c>
      <c r="M137" s="43">
        <f>(H137+I137+J137+K137-MAX(H137:K137)-MIN(H137:K137))/2</f>
        <v>9</v>
      </c>
      <c r="N137" s="84">
        <f>M137*2</f>
        <v>18</v>
      </c>
      <c r="O137" s="45">
        <v>80</v>
      </c>
      <c r="P137" s="46">
        <v>0.7</v>
      </c>
      <c r="Q137" s="38">
        <v>8.6</v>
      </c>
      <c r="R137" s="39">
        <v>8.6</v>
      </c>
      <c r="S137" s="40">
        <v>8.1</v>
      </c>
      <c r="T137" s="41">
        <v>8.3000000000000007</v>
      </c>
      <c r="U137" s="43">
        <f>(Q137+R137+S137+T137-MAX(Q137:T137)-MIN(Q137:T137))/2</f>
        <v>8.4499999999999957</v>
      </c>
      <c r="V137" s="44">
        <v>0</v>
      </c>
      <c r="W137" s="48">
        <f>SUM(U137,N137,P137)-L137-V137</f>
        <v>27.149999999999995</v>
      </c>
      <c r="X137" s="263"/>
    </row>
    <row r="138" spans="1:24" ht="20.25" thickBot="1">
      <c r="A138" s="306"/>
      <c r="B138" s="297"/>
      <c r="C138" s="299" t="s">
        <v>211</v>
      </c>
      <c r="D138" s="259">
        <v>2000</v>
      </c>
      <c r="E138" s="259" t="s">
        <v>94</v>
      </c>
      <c r="F138" s="297"/>
      <c r="G138" s="83" t="s">
        <v>52</v>
      </c>
      <c r="H138" s="49">
        <v>9</v>
      </c>
      <c r="I138" s="50">
        <v>9</v>
      </c>
      <c r="J138" s="51">
        <v>9.1</v>
      </c>
      <c r="K138" s="52">
        <v>9.1999999999999993</v>
      </c>
      <c r="L138" s="53">
        <v>0</v>
      </c>
      <c r="M138" s="54">
        <f>(H138+I138+J138+K138-MAX(H138:K138)-MIN(H138:K138))/2</f>
        <v>9.0499999999999989</v>
      </c>
      <c r="N138" s="85">
        <f>M138*2</f>
        <v>18.099999999999998</v>
      </c>
      <c r="O138" s="37">
        <v>115</v>
      </c>
      <c r="P138" s="46">
        <v>1</v>
      </c>
      <c r="Q138" s="49">
        <v>8</v>
      </c>
      <c r="R138" s="50">
        <v>8</v>
      </c>
      <c r="S138" s="51">
        <v>8</v>
      </c>
      <c r="T138" s="52">
        <v>8.5</v>
      </c>
      <c r="U138" s="43">
        <f>(Q138+R138+S138+T138-MAX(Q138:T138)-MIN(Q138:T138))/2</f>
        <v>8</v>
      </c>
      <c r="V138" s="55">
        <v>0</v>
      </c>
      <c r="W138" s="48">
        <f>SUM(U138,N138,P138)-L138-V138</f>
        <v>27.099999999999998</v>
      </c>
      <c r="X138" s="264"/>
    </row>
    <row r="139" spans="1:24" ht="15.75" thickBot="1">
      <c r="A139" s="307"/>
      <c r="B139" s="367"/>
      <c r="C139" s="300"/>
      <c r="D139" s="261"/>
      <c r="E139" s="267"/>
      <c r="F139" s="303"/>
      <c r="G139" s="268" t="s">
        <v>49</v>
      </c>
      <c r="H139" s="269"/>
      <c r="I139" s="269"/>
      <c r="J139" s="269"/>
      <c r="K139" s="269"/>
      <c r="L139" s="270"/>
      <c r="M139" s="56">
        <f>SUM(M136:M138)-L136-L137-L138</f>
        <v>27.15</v>
      </c>
      <c r="N139" s="57"/>
      <c r="O139" s="271" t="s">
        <v>53</v>
      </c>
      <c r="P139" s="272"/>
      <c r="Q139" s="272"/>
      <c r="R139" s="272"/>
      <c r="S139" s="272"/>
      <c r="T139" s="272"/>
      <c r="U139" s="272"/>
      <c r="V139" s="273"/>
      <c r="W139" s="80">
        <f>SUM(W136:W138)</f>
        <v>81.599999999999994</v>
      </c>
      <c r="X139" s="58">
        <f>M139</f>
        <v>27.15</v>
      </c>
    </row>
    <row r="140" spans="1:24" ht="15.75" thickBot="1">
      <c r="A140" s="305">
        <v>6</v>
      </c>
      <c r="B140" s="260" t="s">
        <v>64</v>
      </c>
      <c r="C140" s="304" t="s">
        <v>118</v>
      </c>
      <c r="D140" s="258">
        <v>2005</v>
      </c>
      <c r="E140" s="258" t="s">
        <v>94</v>
      </c>
      <c r="F140" s="260" t="s">
        <v>120</v>
      </c>
      <c r="G140" s="3" t="s">
        <v>4</v>
      </c>
      <c r="H140" s="38">
        <v>9.3000000000000007</v>
      </c>
      <c r="I140" s="39">
        <v>9.3000000000000007</v>
      </c>
      <c r="J140" s="40">
        <v>9.3000000000000007</v>
      </c>
      <c r="K140" s="41">
        <v>9.1999999999999993</v>
      </c>
      <c r="L140" s="42">
        <v>0</v>
      </c>
      <c r="M140" s="43">
        <f>(H140+I140+J140+K140-MAX(H140:K140)-MIN(H140:K140))/2</f>
        <v>9.3000000000000007</v>
      </c>
      <c r="N140" s="84">
        <f>M140*2</f>
        <v>18.600000000000001</v>
      </c>
      <c r="O140" s="45">
        <v>90</v>
      </c>
      <c r="P140" s="98">
        <v>0.8</v>
      </c>
      <c r="Q140" s="38">
        <v>9</v>
      </c>
      <c r="R140" s="39">
        <v>8.9</v>
      </c>
      <c r="S140" s="40">
        <v>8.9</v>
      </c>
      <c r="T140" s="41">
        <v>9</v>
      </c>
      <c r="U140" s="43">
        <f>(Q140+R140+S140+T140-MAX(Q140:T140)-MIN(Q140:T140))/2</f>
        <v>8.9499999999999993</v>
      </c>
      <c r="V140" s="44">
        <v>0.5</v>
      </c>
      <c r="W140" s="99">
        <f>SUM(U140,N140,P140)-L140-V140</f>
        <v>27.85</v>
      </c>
      <c r="X140" s="262" t="s">
        <v>60</v>
      </c>
    </row>
    <row r="141" spans="1:24" ht="15.75" thickBot="1">
      <c r="A141" s="306"/>
      <c r="B141" s="308"/>
      <c r="C141" s="299"/>
      <c r="D141" s="259"/>
      <c r="E141" s="259"/>
      <c r="F141" s="259"/>
      <c r="G141" s="4" t="s">
        <v>18</v>
      </c>
      <c r="H141" s="38">
        <v>8.5</v>
      </c>
      <c r="I141" s="39">
        <v>8.6</v>
      </c>
      <c r="J141" s="40">
        <v>8.5</v>
      </c>
      <c r="K141" s="41">
        <v>8.6</v>
      </c>
      <c r="L141" s="42">
        <v>0</v>
      </c>
      <c r="M141" s="43">
        <f>(H141+I141+J141+K141-MAX(H141:K141)-MIN(H141:K141))/2</f>
        <v>8.5500000000000007</v>
      </c>
      <c r="N141" s="84">
        <f>M141*2</f>
        <v>17.100000000000001</v>
      </c>
      <c r="O141" s="45">
        <v>80</v>
      </c>
      <c r="P141" s="46">
        <v>0.7</v>
      </c>
      <c r="Q141" s="38">
        <v>8.4</v>
      </c>
      <c r="R141" s="39">
        <v>8.3000000000000007</v>
      </c>
      <c r="S141" s="40">
        <v>8.4</v>
      </c>
      <c r="T141" s="41">
        <v>8.5</v>
      </c>
      <c r="U141" s="43">
        <f>(Q141+R141+S141+T141-MAX(Q141:T141)-MIN(Q141:T141))/2</f>
        <v>8.4</v>
      </c>
      <c r="V141" s="44">
        <v>0.5</v>
      </c>
      <c r="W141" s="48">
        <f>SUM(U141,N141,P141)-L141-V141</f>
        <v>25.7</v>
      </c>
      <c r="X141" s="263"/>
    </row>
    <row r="142" spans="1:24" ht="21" thickBot="1">
      <c r="A142" s="306"/>
      <c r="B142" s="297" t="s">
        <v>117</v>
      </c>
      <c r="C142" s="299" t="s">
        <v>119</v>
      </c>
      <c r="D142" s="259">
        <v>2000</v>
      </c>
      <c r="E142" s="259" t="s">
        <v>94</v>
      </c>
      <c r="F142" s="259"/>
      <c r="G142" s="13" t="s">
        <v>52</v>
      </c>
      <c r="H142" s="49">
        <v>9.3000000000000007</v>
      </c>
      <c r="I142" s="50">
        <v>9.1999999999999993</v>
      </c>
      <c r="J142" s="51">
        <v>9.1999999999999993</v>
      </c>
      <c r="K142" s="52">
        <v>9.3000000000000007</v>
      </c>
      <c r="L142" s="53">
        <v>0</v>
      </c>
      <c r="M142" s="54">
        <f>(H142+I142+J142+K142-MAX(H142:K142)-MIN(H142:K142))/2</f>
        <v>9.25</v>
      </c>
      <c r="N142" s="85">
        <f>M142*2</f>
        <v>18.5</v>
      </c>
      <c r="O142" s="37">
        <v>111</v>
      </c>
      <c r="P142" s="46">
        <v>1</v>
      </c>
      <c r="Q142" s="49">
        <v>8.6</v>
      </c>
      <c r="R142" s="50">
        <v>8.6</v>
      </c>
      <c r="S142" s="51">
        <v>8.8000000000000007</v>
      </c>
      <c r="T142" s="52">
        <v>8.4</v>
      </c>
      <c r="U142" s="43">
        <f>(Q142+R142+S142+T142-MAX(Q142:T142)-MIN(Q142:T142))/2</f>
        <v>8.5999999999999979</v>
      </c>
      <c r="V142" s="55">
        <v>0.5</v>
      </c>
      <c r="W142" s="48">
        <f>SUM(U142,N142,P142)-L142-V142</f>
        <v>27.599999999999998</v>
      </c>
      <c r="X142" s="264"/>
    </row>
    <row r="143" spans="1:24" ht="15.75" thickBot="1">
      <c r="A143" s="307"/>
      <c r="B143" s="298"/>
      <c r="C143" s="300"/>
      <c r="D143" s="359"/>
      <c r="E143" s="267"/>
      <c r="F143" s="261"/>
      <c r="G143" s="268" t="s">
        <v>49</v>
      </c>
      <c r="H143" s="269"/>
      <c r="I143" s="269"/>
      <c r="J143" s="269"/>
      <c r="K143" s="269"/>
      <c r="L143" s="270"/>
      <c r="M143" s="56">
        <f>SUM(M140:M142)-L140-L141-L142</f>
        <v>27.1</v>
      </c>
      <c r="N143" s="57"/>
      <c r="O143" s="271" t="s">
        <v>53</v>
      </c>
      <c r="P143" s="272"/>
      <c r="Q143" s="272"/>
      <c r="R143" s="272"/>
      <c r="S143" s="272"/>
      <c r="T143" s="272"/>
      <c r="U143" s="272"/>
      <c r="V143" s="273"/>
      <c r="W143" s="80">
        <f>SUM(W140:W142)</f>
        <v>81.149999999999991</v>
      </c>
      <c r="X143" s="58">
        <f>M143</f>
        <v>27.1</v>
      </c>
    </row>
    <row r="144" spans="1:24" ht="15.75" thickBot="1">
      <c r="A144" s="305">
        <v>7</v>
      </c>
      <c r="B144" s="260" t="s">
        <v>64</v>
      </c>
      <c r="C144" s="304" t="s">
        <v>100</v>
      </c>
      <c r="D144" s="258">
        <v>2005</v>
      </c>
      <c r="E144" s="258" t="s">
        <v>94</v>
      </c>
      <c r="F144" s="260" t="s">
        <v>99</v>
      </c>
      <c r="G144" s="3" t="s">
        <v>4</v>
      </c>
      <c r="H144" s="38">
        <v>9.1999999999999993</v>
      </c>
      <c r="I144" s="39">
        <v>9.1999999999999993</v>
      </c>
      <c r="J144" s="40">
        <v>9</v>
      </c>
      <c r="K144" s="41">
        <v>9.1</v>
      </c>
      <c r="L144" s="42">
        <v>0</v>
      </c>
      <c r="M144" s="43">
        <f>(H144+I144+J144+K144-MAX(H144:K144)-MIN(H144:K144))/2</f>
        <v>9.15</v>
      </c>
      <c r="N144" s="84">
        <f>M144*2</f>
        <v>18.3</v>
      </c>
      <c r="O144" s="45">
        <v>92</v>
      </c>
      <c r="P144" s="98">
        <v>0.8</v>
      </c>
      <c r="Q144" s="38">
        <v>8.3000000000000007</v>
      </c>
      <c r="R144" s="39">
        <v>8.6</v>
      </c>
      <c r="S144" s="40">
        <v>8.6</v>
      </c>
      <c r="T144" s="41">
        <v>8.3000000000000007</v>
      </c>
      <c r="U144" s="43">
        <f>(Q144+R144+S144+T144-MAX(Q144:T144)-MIN(Q144:T144))/2</f>
        <v>8.4499999999999975</v>
      </c>
      <c r="V144" s="44">
        <v>0.5</v>
      </c>
      <c r="W144" s="99">
        <f>SUM(U144,N144,P144)-L144-V144</f>
        <v>27.05</v>
      </c>
      <c r="X144" s="262" t="s">
        <v>60</v>
      </c>
    </row>
    <row r="145" spans="1:24" ht="15.75" thickBot="1">
      <c r="A145" s="306"/>
      <c r="B145" s="308"/>
      <c r="C145" s="299"/>
      <c r="D145" s="259"/>
      <c r="E145" s="259"/>
      <c r="F145" s="259"/>
      <c r="G145" s="4" t="s">
        <v>18</v>
      </c>
      <c r="H145" s="38">
        <v>9</v>
      </c>
      <c r="I145" s="39">
        <v>9</v>
      </c>
      <c r="J145" s="40">
        <v>9</v>
      </c>
      <c r="K145" s="41">
        <v>9.1999999999999993</v>
      </c>
      <c r="L145" s="42">
        <v>0</v>
      </c>
      <c r="M145" s="43">
        <f>(H145+I145+J145+K145-MAX(H145:K145)-MIN(H145:K145))/2</f>
        <v>9.0000000000000018</v>
      </c>
      <c r="N145" s="84">
        <f>M145*2</f>
        <v>18.000000000000004</v>
      </c>
      <c r="O145" s="45">
        <v>81</v>
      </c>
      <c r="P145" s="46">
        <v>0.7</v>
      </c>
      <c r="Q145" s="38">
        <v>8.6</v>
      </c>
      <c r="R145" s="39">
        <v>8.6999999999999993</v>
      </c>
      <c r="S145" s="40">
        <v>8.6</v>
      </c>
      <c r="T145" s="41">
        <v>8.6999999999999993</v>
      </c>
      <c r="U145" s="43">
        <f>(Q145+R145+S145+T145-MAX(Q145:T145)-MIN(Q145:T145))/2</f>
        <v>8.6499999999999986</v>
      </c>
      <c r="V145" s="44">
        <v>0.5</v>
      </c>
      <c r="W145" s="48">
        <f>SUM(U145,N145,P145)-L145-V145</f>
        <v>26.85</v>
      </c>
      <c r="X145" s="263"/>
    </row>
    <row r="146" spans="1:24" ht="21" thickBot="1">
      <c r="A146" s="306"/>
      <c r="B146" s="297" t="s">
        <v>113</v>
      </c>
      <c r="C146" s="299" t="s">
        <v>101</v>
      </c>
      <c r="D146" s="259">
        <v>1999</v>
      </c>
      <c r="E146" s="259" t="s">
        <v>94</v>
      </c>
      <c r="F146" s="259"/>
      <c r="G146" s="13" t="s">
        <v>52</v>
      </c>
      <c r="H146" s="49">
        <v>9.1999999999999993</v>
      </c>
      <c r="I146" s="50">
        <v>9</v>
      </c>
      <c r="J146" s="51">
        <v>9</v>
      </c>
      <c r="K146" s="52">
        <v>9.1</v>
      </c>
      <c r="L146" s="53">
        <v>0</v>
      </c>
      <c r="M146" s="54">
        <f>(H146+I146+J146+K146-MAX(H146:K146)-MIN(H146:K146))/2</f>
        <v>9.0499999999999989</v>
      </c>
      <c r="N146" s="85">
        <f>M146*2</f>
        <v>18.099999999999998</v>
      </c>
      <c r="O146" s="37">
        <v>112</v>
      </c>
      <c r="P146" s="46">
        <v>1</v>
      </c>
      <c r="Q146" s="49">
        <v>8.6</v>
      </c>
      <c r="R146" s="50">
        <v>8.5</v>
      </c>
      <c r="S146" s="51">
        <v>8.4</v>
      </c>
      <c r="T146" s="52">
        <v>8.1999999999999993</v>
      </c>
      <c r="U146" s="43">
        <f>(Q146+R146+S146+T146-MAX(Q146:T146)-MIN(Q146:T146))/2</f>
        <v>8.4500000000000011</v>
      </c>
      <c r="V146" s="55">
        <v>0.5</v>
      </c>
      <c r="W146" s="48">
        <f>SUM(U146,N146,P146)-L146-V146</f>
        <v>27.049999999999997</v>
      </c>
      <c r="X146" s="264"/>
    </row>
    <row r="147" spans="1:24" ht="15.75" thickBot="1">
      <c r="A147" s="307"/>
      <c r="B147" s="298"/>
      <c r="C147" s="300"/>
      <c r="D147" s="359"/>
      <c r="E147" s="267"/>
      <c r="F147" s="261"/>
      <c r="G147" s="268" t="s">
        <v>49</v>
      </c>
      <c r="H147" s="269"/>
      <c r="I147" s="269"/>
      <c r="J147" s="269"/>
      <c r="K147" s="269"/>
      <c r="L147" s="270"/>
      <c r="M147" s="56">
        <f>SUM(M144:M146)-L144-L145-L146</f>
        <v>27.200000000000003</v>
      </c>
      <c r="N147" s="57"/>
      <c r="O147" s="271" t="s">
        <v>53</v>
      </c>
      <c r="P147" s="272"/>
      <c r="Q147" s="272"/>
      <c r="R147" s="272"/>
      <c r="S147" s="272"/>
      <c r="T147" s="272"/>
      <c r="U147" s="272"/>
      <c r="V147" s="273"/>
      <c r="W147" s="80">
        <f>SUM(W144:W146)</f>
        <v>80.95</v>
      </c>
      <c r="X147" s="58">
        <f>M147</f>
        <v>27.200000000000003</v>
      </c>
    </row>
    <row r="148" spans="1:24" ht="15.75" thickBot="1">
      <c r="A148" s="305">
        <v>8</v>
      </c>
      <c r="B148" s="260" t="s">
        <v>293</v>
      </c>
      <c r="C148" s="360" t="s">
        <v>128</v>
      </c>
      <c r="D148" s="361">
        <v>2005</v>
      </c>
      <c r="E148" s="258" t="s">
        <v>94</v>
      </c>
      <c r="F148" s="260" t="s">
        <v>105</v>
      </c>
      <c r="G148" s="3" t="s">
        <v>4</v>
      </c>
      <c r="H148" s="38">
        <v>8</v>
      </c>
      <c r="I148" s="39">
        <v>8.1999999999999993</v>
      </c>
      <c r="J148" s="40">
        <v>8</v>
      </c>
      <c r="K148" s="41">
        <v>8.3000000000000007</v>
      </c>
      <c r="L148" s="42">
        <v>0</v>
      </c>
      <c r="M148" s="43">
        <f>(H148+I148+J148+K148-MAX(H148:K148)-MIN(H148:K148))/2</f>
        <v>8.1</v>
      </c>
      <c r="N148" s="84">
        <f>M148*2</f>
        <v>16.2</v>
      </c>
      <c r="O148" s="45">
        <v>59</v>
      </c>
      <c r="P148" s="98">
        <v>0.59</v>
      </c>
      <c r="Q148" s="38">
        <v>8.3000000000000007</v>
      </c>
      <c r="R148" s="39">
        <v>8.4</v>
      </c>
      <c r="S148" s="40">
        <v>8.4</v>
      </c>
      <c r="T148" s="41">
        <v>8.5</v>
      </c>
      <c r="U148" s="43">
        <f>(Q148+R148+S148+T148-MAX(Q148:T148)-MIN(Q148:T148))/2</f>
        <v>8.4</v>
      </c>
      <c r="V148" s="44">
        <v>0</v>
      </c>
      <c r="W148" s="99">
        <f>SUM(U148,N148,P148)-L148-V148</f>
        <v>25.19</v>
      </c>
      <c r="X148" s="262" t="str">
        <f>IF(M151&gt;=27,"МС","б\р")</f>
        <v>б\р</v>
      </c>
    </row>
    <row r="149" spans="1:24" ht="15.75" thickBot="1">
      <c r="A149" s="306"/>
      <c r="B149" s="308"/>
      <c r="C149" s="353"/>
      <c r="D149" s="334"/>
      <c r="E149" s="259"/>
      <c r="F149" s="259"/>
      <c r="G149" s="4" t="s">
        <v>18</v>
      </c>
      <c r="H149" s="38">
        <v>8.1999999999999993</v>
      </c>
      <c r="I149" s="39">
        <v>8.3000000000000007</v>
      </c>
      <c r="J149" s="40">
        <v>8.5</v>
      </c>
      <c r="K149" s="41">
        <v>8.1</v>
      </c>
      <c r="L149" s="42">
        <v>0</v>
      </c>
      <c r="M149" s="43">
        <f>(H149+I149+J149+K149-MAX(H149:K149)-MIN(H149:K149))/2</f>
        <v>8.25</v>
      </c>
      <c r="N149" s="84">
        <f>M149*2</f>
        <v>16.5</v>
      </c>
      <c r="O149" s="45">
        <v>70</v>
      </c>
      <c r="P149" s="46">
        <v>0.7</v>
      </c>
      <c r="Q149" s="38">
        <v>8.5</v>
      </c>
      <c r="R149" s="39">
        <v>8.1999999999999993</v>
      </c>
      <c r="S149" s="40">
        <v>8.6999999999999993</v>
      </c>
      <c r="T149" s="41">
        <v>8.1999999999999993</v>
      </c>
      <c r="U149" s="43">
        <f>(Q149+R149+S149+T149-MAX(Q149:T149)-MIN(Q149:T149))/2</f>
        <v>8.3499999999999979</v>
      </c>
      <c r="V149" s="44">
        <v>0</v>
      </c>
      <c r="W149" s="48">
        <f>SUM(U149,N149,P149)-L149-V149</f>
        <v>25.549999999999997</v>
      </c>
      <c r="X149" s="263"/>
    </row>
    <row r="150" spans="1:24" ht="21" thickBot="1">
      <c r="A150" s="306"/>
      <c r="B150" s="297" t="s">
        <v>106</v>
      </c>
      <c r="C150" s="353" t="s">
        <v>129</v>
      </c>
      <c r="D150" s="334">
        <v>2001</v>
      </c>
      <c r="E150" s="259" t="s">
        <v>94</v>
      </c>
      <c r="F150" s="259"/>
      <c r="G150" s="13" t="s">
        <v>52</v>
      </c>
      <c r="H150" s="49">
        <v>8.3000000000000007</v>
      </c>
      <c r="I150" s="50">
        <v>8.1999999999999993</v>
      </c>
      <c r="J150" s="51">
        <v>8.1</v>
      </c>
      <c r="K150" s="52">
        <v>8.1</v>
      </c>
      <c r="L150" s="53">
        <v>0</v>
      </c>
      <c r="M150" s="54">
        <f>(H150+I150+J150+K150-MAX(H150:K150)-MIN(H150:K150))/2</f>
        <v>8.1500000000000021</v>
      </c>
      <c r="N150" s="85">
        <f>M150*2</f>
        <v>16.300000000000004</v>
      </c>
      <c r="O150" s="37">
        <v>70</v>
      </c>
      <c r="P150" s="46">
        <f t="shared" ref="P150" si="7">O150/100</f>
        <v>0.7</v>
      </c>
      <c r="Q150" s="49">
        <v>8.1999999999999993</v>
      </c>
      <c r="R150" s="50">
        <v>8</v>
      </c>
      <c r="S150" s="51">
        <v>8.6</v>
      </c>
      <c r="T150" s="52">
        <v>8</v>
      </c>
      <c r="U150" s="43">
        <f>(Q150+R150+S150+T150-MAX(Q150:T150)-MIN(Q150:T150))/2</f>
        <v>8.0999999999999979</v>
      </c>
      <c r="V150" s="55">
        <v>0</v>
      </c>
      <c r="W150" s="48">
        <f>SUM(U150,N150,P150)-L150-V150</f>
        <v>25.1</v>
      </c>
      <c r="X150" s="264"/>
    </row>
    <row r="151" spans="1:24" ht="15.75" thickBot="1">
      <c r="A151" s="307"/>
      <c r="B151" s="298"/>
      <c r="C151" s="354"/>
      <c r="D151" s="355"/>
      <c r="E151" s="267"/>
      <c r="F151" s="261"/>
      <c r="G151" s="268" t="s">
        <v>49</v>
      </c>
      <c r="H151" s="269"/>
      <c r="I151" s="269"/>
      <c r="J151" s="269"/>
      <c r="K151" s="269"/>
      <c r="L151" s="270"/>
      <c r="M151" s="56">
        <f>SUM(M148:M150)-L148-L149-L150</f>
        <v>24.500000000000004</v>
      </c>
      <c r="N151" s="57"/>
      <c r="O151" s="271" t="s">
        <v>53</v>
      </c>
      <c r="P151" s="272"/>
      <c r="Q151" s="272"/>
      <c r="R151" s="272"/>
      <c r="S151" s="272"/>
      <c r="T151" s="272"/>
      <c r="U151" s="272"/>
      <c r="V151" s="273"/>
      <c r="W151" s="80">
        <f>SUM(W148:W150)</f>
        <v>75.84</v>
      </c>
      <c r="X151" s="58">
        <f>M151</f>
        <v>24.500000000000004</v>
      </c>
    </row>
    <row r="152" spans="1:24">
      <c r="A152" s="134"/>
      <c r="B152" s="150"/>
      <c r="C152" s="116"/>
      <c r="D152" s="156"/>
      <c r="E152" s="151"/>
      <c r="F152" s="117"/>
      <c r="G152" s="135"/>
      <c r="H152" s="135"/>
      <c r="I152" s="135"/>
      <c r="J152" s="135"/>
      <c r="K152" s="135"/>
      <c r="L152" s="135"/>
      <c r="M152" s="152"/>
      <c r="N152" s="146"/>
      <c r="O152" s="147"/>
      <c r="P152" s="147"/>
      <c r="Q152" s="147"/>
      <c r="R152" s="147"/>
      <c r="S152" s="147"/>
      <c r="T152" s="147"/>
      <c r="U152" s="147"/>
      <c r="V152" s="147"/>
      <c r="W152" s="153"/>
      <c r="X152" s="154"/>
    </row>
    <row r="153" spans="1:24">
      <c r="A153" s="70"/>
      <c r="B153" s="91"/>
      <c r="C153" s="345" t="s">
        <v>57</v>
      </c>
      <c r="D153" s="345"/>
      <c r="E153" s="345"/>
      <c r="F153" s="34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63"/>
      <c r="S153" s="5"/>
      <c r="T153" s="155" t="s">
        <v>144</v>
      </c>
      <c r="U153" s="155"/>
      <c r="V153" s="92"/>
      <c r="W153" s="61"/>
      <c r="X153" s="62"/>
    </row>
    <row r="154" spans="1:24">
      <c r="A154" s="70"/>
      <c r="B154" s="91"/>
      <c r="C154" s="133" t="s">
        <v>148</v>
      </c>
      <c r="D154" s="5"/>
      <c r="E154" s="5"/>
      <c r="F154" s="63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63"/>
      <c r="S154" s="5"/>
      <c r="T154" s="20" t="s">
        <v>61</v>
      </c>
      <c r="U154" s="20"/>
      <c r="V154" s="92"/>
      <c r="W154" s="61"/>
      <c r="X154" s="62"/>
    </row>
    <row r="155" spans="1:24" ht="15.75">
      <c r="A155" s="70"/>
      <c r="B155" s="91"/>
      <c r="C155" s="133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63"/>
      <c r="S155" s="5"/>
      <c r="T155" s="93"/>
      <c r="U155" s="93"/>
      <c r="V155" s="92"/>
      <c r="W155" s="61"/>
      <c r="X155" s="62"/>
    </row>
    <row r="156" spans="1:24">
      <c r="A156" s="70"/>
      <c r="B156" s="91"/>
      <c r="C156" s="301" t="s">
        <v>13</v>
      </c>
      <c r="D156" s="301"/>
      <c r="E156" s="301"/>
      <c r="F156" s="301"/>
      <c r="G156" s="301"/>
      <c r="H156" s="301"/>
      <c r="I156" s="5"/>
      <c r="J156" s="5"/>
      <c r="K156" s="5"/>
      <c r="L156" s="63"/>
      <c r="M156" s="5"/>
      <c r="N156" s="5"/>
      <c r="O156" s="5"/>
      <c r="P156" s="5"/>
      <c r="Q156" s="5"/>
      <c r="R156" s="5"/>
      <c r="S156" s="5"/>
      <c r="T156" s="20" t="s">
        <v>143</v>
      </c>
      <c r="U156" s="20"/>
      <c r="V156" s="92"/>
      <c r="W156" s="61"/>
      <c r="X156" s="62"/>
    </row>
    <row r="157" spans="1:24">
      <c r="A157" s="70"/>
      <c r="B157" s="91"/>
      <c r="C157" s="133" t="s">
        <v>147</v>
      </c>
      <c r="D157" s="133"/>
      <c r="E157" s="133"/>
      <c r="F157" s="5"/>
      <c r="G157" s="5"/>
      <c r="H157" s="5"/>
      <c r="I157" s="64"/>
      <c r="J157" s="5"/>
      <c r="K157" s="5"/>
      <c r="L157" s="63"/>
      <c r="M157" s="5"/>
      <c r="N157" s="5"/>
      <c r="O157" s="5"/>
      <c r="P157" s="5"/>
      <c r="Q157" s="5"/>
      <c r="R157" s="5"/>
      <c r="S157" s="5"/>
      <c r="T157" s="20" t="s">
        <v>102</v>
      </c>
      <c r="U157" s="20"/>
      <c r="V157" s="92"/>
      <c r="W157" s="61"/>
      <c r="X157" s="62"/>
    </row>
    <row r="158" spans="1:24">
      <c r="A158" s="70"/>
      <c r="B158" s="91"/>
      <c r="C158" s="63"/>
      <c r="D158" s="63"/>
      <c r="E158" s="63"/>
      <c r="F158" s="63"/>
      <c r="G158" s="63"/>
      <c r="H158" s="63"/>
      <c r="I158" s="63"/>
      <c r="J158" s="63"/>
      <c r="K158" s="63"/>
      <c r="L158" s="65"/>
      <c r="M158" s="65"/>
      <c r="N158" s="65"/>
      <c r="O158" s="65"/>
      <c r="P158" s="65"/>
      <c r="Q158" s="65"/>
      <c r="R158" s="65"/>
      <c r="S158" s="65"/>
      <c r="T158" s="20"/>
      <c r="U158" s="20"/>
      <c r="V158" s="92"/>
      <c r="W158" s="61"/>
      <c r="X158" s="62"/>
    </row>
    <row r="159" spans="1:24">
      <c r="A159" s="70"/>
      <c r="B159" s="91"/>
      <c r="C159" s="301" t="s">
        <v>14</v>
      </c>
      <c r="D159" s="301"/>
      <c r="E159" s="301"/>
      <c r="F159" s="301"/>
      <c r="G159" s="301"/>
      <c r="H159" s="301"/>
      <c r="I159" s="66"/>
      <c r="J159" s="67"/>
      <c r="K159" s="67"/>
      <c r="L159" s="67"/>
      <c r="M159" s="67"/>
      <c r="N159" s="67"/>
      <c r="O159" s="67"/>
      <c r="P159" s="67"/>
      <c r="Q159" s="63"/>
      <c r="R159" s="5"/>
      <c r="S159" s="5"/>
      <c r="T159" s="20" t="s">
        <v>145</v>
      </c>
      <c r="U159" s="20"/>
      <c r="V159" s="92"/>
      <c r="W159" s="61"/>
      <c r="X159" s="62"/>
    </row>
    <row r="160" spans="1:24">
      <c r="A160" s="70"/>
      <c r="B160" s="91"/>
      <c r="C160" s="133" t="s">
        <v>147</v>
      </c>
      <c r="D160" s="133"/>
      <c r="E160" s="133"/>
      <c r="F160" s="5"/>
      <c r="G160" s="5"/>
      <c r="H160" s="5"/>
      <c r="I160" s="66"/>
      <c r="J160" s="67"/>
      <c r="K160" s="67"/>
      <c r="L160" s="67"/>
      <c r="M160" s="67"/>
      <c r="N160" s="67"/>
      <c r="O160" s="67"/>
      <c r="P160" s="67"/>
      <c r="Q160" s="63"/>
      <c r="R160" s="5"/>
      <c r="S160" s="5"/>
      <c r="T160" s="20" t="s">
        <v>146</v>
      </c>
      <c r="U160" s="20"/>
      <c r="V160" s="92"/>
      <c r="W160" s="61"/>
      <c r="X160" s="62"/>
    </row>
    <row r="161" spans="1:27">
      <c r="A161" s="70"/>
      <c r="B161" s="150"/>
      <c r="C161" s="116"/>
      <c r="D161" s="117"/>
      <c r="E161" s="151"/>
      <c r="F161" s="117"/>
      <c r="G161" s="73"/>
      <c r="H161" s="73"/>
      <c r="I161" s="73"/>
      <c r="J161" s="73"/>
      <c r="K161" s="73"/>
      <c r="L161" s="73"/>
      <c r="M161" s="59"/>
      <c r="N161" s="60"/>
      <c r="O161" s="74"/>
      <c r="P161" s="74"/>
      <c r="Q161" s="74"/>
      <c r="R161" s="74"/>
      <c r="S161" s="74"/>
      <c r="T161" s="74"/>
      <c r="U161" s="74"/>
      <c r="V161" s="74"/>
      <c r="W161" s="61"/>
      <c r="X161" s="62"/>
    </row>
    <row r="162" spans="1:27">
      <c r="A162" s="70"/>
      <c r="B162" s="150"/>
      <c r="C162" s="116"/>
      <c r="D162" s="156"/>
      <c r="E162" s="151"/>
      <c r="F162" s="117"/>
      <c r="G162" s="73"/>
      <c r="H162" s="73"/>
      <c r="I162" s="73"/>
      <c r="J162" s="73"/>
      <c r="K162" s="73"/>
      <c r="L162" s="73"/>
      <c r="M162" s="59"/>
      <c r="N162" s="60"/>
      <c r="O162" s="74"/>
      <c r="P162" s="74"/>
      <c r="Q162" s="74"/>
      <c r="R162" s="74"/>
      <c r="S162" s="74"/>
      <c r="T162" s="74"/>
      <c r="U162" s="74"/>
      <c r="V162" s="74"/>
      <c r="W162" s="61"/>
      <c r="X162" s="62"/>
    </row>
    <row r="163" spans="1:27">
      <c r="B163" s="33"/>
    </row>
    <row r="164" spans="1:27" ht="20.25">
      <c r="A164" s="328" t="s">
        <v>140</v>
      </c>
      <c r="B164" s="328"/>
      <c r="C164" s="328"/>
      <c r="D164" s="328"/>
      <c r="E164" s="328"/>
      <c r="F164" s="328"/>
      <c r="G164" s="328"/>
      <c r="H164" s="328"/>
      <c r="I164" s="328"/>
      <c r="J164" s="328"/>
      <c r="K164" s="328"/>
      <c r="L164" s="328"/>
      <c r="M164" s="328"/>
      <c r="N164" s="328"/>
      <c r="O164" s="328"/>
      <c r="P164" s="328"/>
      <c r="Q164" s="328"/>
      <c r="R164" s="328"/>
      <c r="S164" s="328"/>
      <c r="T164" s="328"/>
      <c r="U164" s="328"/>
      <c r="V164" s="328"/>
      <c r="W164" s="328"/>
      <c r="X164" s="328"/>
    </row>
    <row r="165" spans="1:27" ht="20.25">
      <c r="A165" s="328" t="s">
        <v>151</v>
      </c>
      <c r="B165" s="328"/>
      <c r="C165" s="328"/>
      <c r="D165" s="328"/>
      <c r="E165" s="328"/>
      <c r="F165" s="328"/>
      <c r="G165" s="328"/>
      <c r="H165" s="328"/>
      <c r="I165" s="328"/>
      <c r="J165" s="328"/>
      <c r="K165" s="328"/>
      <c r="L165" s="328"/>
      <c r="M165" s="328"/>
      <c r="N165" s="328"/>
      <c r="O165" s="328"/>
      <c r="P165" s="328"/>
      <c r="Q165" s="328"/>
      <c r="R165" s="328"/>
      <c r="S165" s="328"/>
      <c r="T165" s="328"/>
      <c r="U165" s="328"/>
      <c r="V165" s="328"/>
      <c r="W165" s="328"/>
      <c r="X165" s="328"/>
    </row>
    <row r="166" spans="1:27" ht="15.75">
      <c r="B166" s="33"/>
      <c r="C166" s="34"/>
      <c r="D166" s="34"/>
    </row>
    <row r="167" spans="1:27" ht="15.75">
      <c r="B167" s="33"/>
      <c r="C167" s="34"/>
      <c r="D167" s="34"/>
    </row>
    <row r="168" spans="1:27" ht="16.5" thickBot="1">
      <c r="B168" s="337" t="s">
        <v>142</v>
      </c>
      <c r="C168" s="337"/>
      <c r="G168" s="34"/>
      <c r="P168" s="34" t="s">
        <v>141</v>
      </c>
    </row>
    <row r="169" spans="1:27" ht="20.100000000000001" customHeight="1" thickBot="1">
      <c r="A169" s="274" t="s">
        <v>74</v>
      </c>
      <c r="B169" s="275"/>
      <c r="C169" s="275"/>
      <c r="D169" s="275"/>
      <c r="E169" s="275"/>
      <c r="F169" s="275"/>
      <c r="G169" s="275"/>
      <c r="H169" s="275"/>
      <c r="I169" s="275"/>
      <c r="J169" s="275"/>
      <c r="K169" s="275"/>
      <c r="L169" s="275"/>
      <c r="M169" s="275"/>
      <c r="N169" s="275"/>
      <c r="O169" s="275"/>
      <c r="P169" s="275"/>
      <c r="Q169" s="275"/>
      <c r="R169" s="275"/>
      <c r="S169" s="275"/>
      <c r="T169" s="275"/>
      <c r="U169" s="275"/>
      <c r="V169" s="275"/>
      <c r="W169" s="275"/>
      <c r="X169" s="276"/>
      <c r="Y169" s="2"/>
      <c r="Z169" s="2"/>
      <c r="AA169" s="2"/>
    </row>
    <row r="170" spans="1:27" ht="15.75" customHeight="1" thickBot="1">
      <c r="A170" s="325" t="s">
        <v>0</v>
      </c>
      <c r="B170" s="35" t="s">
        <v>2</v>
      </c>
      <c r="C170" s="325" t="s">
        <v>1</v>
      </c>
      <c r="D170" s="326" t="s">
        <v>28</v>
      </c>
      <c r="E170" s="327" t="s">
        <v>27</v>
      </c>
      <c r="F170" s="319" t="s">
        <v>17</v>
      </c>
      <c r="G170" s="330" t="s">
        <v>3</v>
      </c>
      <c r="H170" s="309" t="s">
        <v>50</v>
      </c>
      <c r="I170" s="310"/>
      <c r="J170" s="310"/>
      <c r="K170" s="311"/>
      <c r="L170" s="312" t="s">
        <v>32</v>
      </c>
      <c r="M170" s="312" t="s">
        <v>33</v>
      </c>
      <c r="N170" s="312" t="s">
        <v>34</v>
      </c>
      <c r="O170" s="329" t="s">
        <v>26</v>
      </c>
      <c r="P170" s="327" t="s">
        <v>31</v>
      </c>
      <c r="Q170" s="309" t="s">
        <v>51</v>
      </c>
      <c r="R170" s="310"/>
      <c r="S170" s="310"/>
      <c r="T170" s="311"/>
      <c r="U170" s="312" t="s">
        <v>30</v>
      </c>
      <c r="V170" s="312" t="s">
        <v>29</v>
      </c>
      <c r="W170" s="312" t="s">
        <v>35</v>
      </c>
      <c r="X170" s="312" t="s">
        <v>58</v>
      </c>
    </row>
    <row r="171" spans="1:27" ht="15.75" thickBot="1">
      <c r="A171" s="278"/>
      <c r="B171" s="69" t="s">
        <v>16</v>
      </c>
      <c r="C171" s="277"/>
      <c r="D171" s="280"/>
      <c r="E171" s="282"/>
      <c r="F171" s="284"/>
      <c r="G171" s="286"/>
      <c r="H171" s="87" t="s">
        <v>19</v>
      </c>
      <c r="I171" s="87" t="s">
        <v>20</v>
      </c>
      <c r="J171" s="87" t="s">
        <v>21</v>
      </c>
      <c r="K171" s="87" t="s">
        <v>22</v>
      </c>
      <c r="L171" s="291" t="s">
        <v>11</v>
      </c>
      <c r="M171" s="291" t="s">
        <v>23</v>
      </c>
      <c r="N171" s="291" t="s">
        <v>24</v>
      </c>
      <c r="O171" s="293"/>
      <c r="P171" s="282" t="s">
        <v>25</v>
      </c>
      <c r="Q171" s="87" t="s">
        <v>5</v>
      </c>
      <c r="R171" s="87" t="s">
        <v>6</v>
      </c>
      <c r="S171" s="87" t="s">
        <v>7</v>
      </c>
      <c r="T171" s="87" t="s">
        <v>8</v>
      </c>
      <c r="U171" s="291" t="s">
        <v>10</v>
      </c>
      <c r="V171" s="291" t="s">
        <v>9</v>
      </c>
      <c r="W171" s="291" t="s">
        <v>12</v>
      </c>
      <c r="X171" s="291" t="s">
        <v>15</v>
      </c>
    </row>
    <row r="172" spans="1:27" ht="15.75" customHeight="1" thickBot="1">
      <c r="A172" s="251">
        <v>1</v>
      </c>
      <c r="B172" s="254" t="s">
        <v>283</v>
      </c>
      <c r="C172" s="256" t="s">
        <v>200</v>
      </c>
      <c r="D172" s="258">
        <v>2006</v>
      </c>
      <c r="E172" s="258" t="s">
        <v>289</v>
      </c>
      <c r="F172" s="260" t="s">
        <v>295</v>
      </c>
      <c r="G172" s="3" t="s">
        <v>4</v>
      </c>
      <c r="H172" s="38">
        <v>8.6999999999999993</v>
      </c>
      <c r="I172" s="39">
        <v>9.1999999999999993</v>
      </c>
      <c r="J172" s="40">
        <v>8.8000000000000007</v>
      </c>
      <c r="K172" s="41">
        <v>8.5</v>
      </c>
      <c r="L172" s="42">
        <v>0</v>
      </c>
      <c r="M172" s="43">
        <f>(H172+I172+J172+K172-MAX(H172:K172)-MIN(H172:K172))/2</f>
        <v>8.7500000000000018</v>
      </c>
      <c r="N172" s="84">
        <f>M172*2</f>
        <v>17.500000000000004</v>
      </c>
      <c r="O172" s="45">
        <v>0.5</v>
      </c>
      <c r="P172" s="107">
        <v>0.5</v>
      </c>
      <c r="Q172" s="38">
        <v>8</v>
      </c>
      <c r="R172" s="39">
        <v>8</v>
      </c>
      <c r="S172" s="40">
        <v>8.1999999999999993</v>
      </c>
      <c r="T172" s="41">
        <v>8.4</v>
      </c>
      <c r="U172" s="43">
        <f>(Q172+R172+S172+T172-MAX(Q172:T172)-MIN(Q172:T172))/2</f>
        <v>8.1000000000000014</v>
      </c>
      <c r="V172" s="44">
        <v>0</v>
      </c>
      <c r="W172" s="99">
        <f>SUM(U172,N172,P172)-L172-V172</f>
        <v>26.100000000000005</v>
      </c>
      <c r="X172" s="262" t="s">
        <v>127</v>
      </c>
    </row>
    <row r="173" spans="1:27" ht="15.75" thickBot="1">
      <c r="A173" s="252"/>
      <c r="B173" s="255"/>
      <c r="C173" s="257"/>
      <c r="D173" s="259"/>
      <c r="E173" s="259"/>
      <c r="F173" s="259"/>
      <c r="G173" s="4" t="s">
        <v>18</v>
      </c>
      <c r="H173" s="38">
        <v>8.8000000000000007</v>
      </c>
      <c r="I173" s="39">
        <v>8.8000000000000007</v>
      </c>
      <c r="J173" s="40">
        <v>8.8000000000000007</v>
      </c>
      <c r="K173" s="41">
        <v>8.6999999999999993</v>
      </c>
      <c r="L173" s="42">
        <v>0</v>
      </c>
      <c r="M173" s="43">
        <f>(H173+I173+J173+K173-MAX(H173:K173)-MIN(H173:K173))/2</f>
        <v>8.8000000000000007</v>
      </c>
      <c r="N173" s="84">
        <f>M173*2</f>
        <v>17.600000000000001</v>
      </c>
      <c r="O173" s="45">
        <v>0.5</v>
      </c>
      <c r="P173" s="192">
        <v>0.5</v>
      </c>
      <c r="Q173" s="38">
        <v>8.1</v>
      </c>
      <c r="R173" s="39">
        <v>8.3000000000000007</v>
      </c>
      <c r="S173" s="40">
        <v>8.4</v>
      </c>
      <c r="T173" s="41">
        <v>8.4</v>
      </c>
      <c r="U173" s="43">
        <f>(Q173+R173+S173+T173-MAX(Q173:T173)-MIN(Q173:T173))/2</f>
        <v>8.3499999999999979</v>
      </c>
      <c r="V173" s="44">
        <v>0</v>
      </c>
      <c r="W173" s="48">
        <f>SUM(U173,N173,P173)-L173-V173</f>
        <v>26.45</v>
      </c>
      <c r="X173" s="263"/>
    </row>
    <row r="174" spans="1:27" ht="20.25" customHeight="1" thickBot="1">
      <c r="A174" s="252"/>
      <c r="B174" s="255" t="s">
        <v>284</v>
      </c>
      <c r="C174" s="257" t="s">
        <v>201</v>
      </c>
      <c r="D174" s="259">
        <v>2001</v>
      </c>
      <c r="E174" s="259" t="s">
        <v>94</v>
      </c>
      <c r="F174" s="259"/>
      <c r="G174" s="83" t="s">
        <v>52</v>
      </c>
      <c r="H174" s="38">
        <v>8.6999999999999993</v>
      </c>
      <c r="I174" s="39">
        <v>9</v>
      </c>
      <c r="J174" s="40">
        <v>8.9</v>
      </c>
      <c r="K174" s="41">
        <v>8.8000000000000007</v>
      </c>
      <c r="L174" s="42">
        <v>0</v>
      </c>
      <c r="M174" s="43">
        <f>(H174+I174+J174+K174-MAX(H174:K174)-MIN(H174:K174))/2</f>
        <v>8.8500000000000032</v>
      </c>
      <c r="N174" s="84">
        <f>M174*2</f>
        <v>17.700000000000006</v>
      </c>
      <c r="O174" s="45">
        <v>0.5</v>
      </c>
      <c r="P174" s="107">
        <v>0.5</v>
      </c>
      <c r="Q174" s="38">
        <v>8.3000000000000007</v>
      </c>
      <c r="R174" s="39">
        <v>8.5</v>
      </c>
      <c r="S174" s="40">
        <v>8.4</v>
      </c>
      <c r="T174" s="41">
        <v>8.6</v>
      </c>
      <c r="U174" s="43">
        <f>(Q174+R174+S174+T174-MAX(Q174:T174)-MIN(Q174:T174))/2</f>
        <v>8.4500000000000011</v>
      </c>
      <c r="V174" s="44">
        <v>0</v>
      </c>
      <c r="W174" s="99">
        <f>SUM(U174,N174,P174)-L174-V174</f>
        <v>26.650000000000006</v>
      </c>
      <c r="X174" s="264"/>
    </row>
    <row r="175" spans="1:27" ht="15.75" thickBot="1">
      <c r="A175" s="253"/>
      <c r="B175" s="265"/>
      <c r="C175" s="266"/>
      <c r="D175" s="261"/>
      <c r="E175" s="267"/>
      <c r="F175" s="261"/>
      <c r="G175" s="268" t="s">
        <v>49</v>
      </c>
      <c r="H175" s="269"/>
      <c r="I175" s="269"/>
      <c r="J175" s="269"/>
      <c r="K175" s="269"/>
      <c r="L175" s="270"/>
      <c r="M175" s="56">
        <f>SUM(M172:M174)-L172-L173-L174</f>
        <v>26.400000000000006</v>
      </c>
      <c r="N175" s="57"/>
      <c r="O175" s="271" t="s">
        <v>53</v>
      </c>
      <c r="P175" s="272"/>
      <c r="Q175" s="272"/>
      <c r="R175" s="272"/>
      <c r="S175" s="272"/>
      <c r="T175" s="272"/>
      <c r="U175" s="272"/>
      <c r="V175" s="273"/>
      <c r="W175" s="80">
        <f>SUM(W172:W174)</f>
        <v>79.200000000000017</v>
      </c>
      <c r="X175" s="58">
        <f>M175</f>
        <v>26.400000000000006</v>
      </c>
    </row>
    <row r="176" spans="1:27" ht="15.75" thickBot="1">
      <c r="A176" s="251">
        <v>2</v>
      </c>
      <c r="B176" s="254" t="s">
        <v>301</v>
      </c>
      <c r="C176" s="256" t="s">
        <v>204</v>
      </c>
      <c r="D176" s="258">
        <v>2006</v>
      </c>
      <c r="E176" s="258" t="s">
        <v>94</v>
      </c>
      <c r="F176" s="260" t="s">
        <v>303</v>
      </c>
      <c r="G176" s="3" t="s">
        <v>4</v>
      </c>
      <c r="H176" s="38">
        <v>8.6</v>
      </c>
      <c r="I176" s="39">
        <v>8.5</v>
      </c>
      <c r="J176" s="40">
        <v>8.6999999999999993</v>
      </c>
      <c r="K176" s="41">
        <v>8.6999999999999993</v>
      </c>
      <c r="L176" s="42">
        <v>0</v>
      </c>
      <c r="M176" s="43">
        <f>(H176+I176+J176+K176-MAX(H176:K176)-MIN(H176:K176))/2</f>
        <v>8.65</v>
      </c>
      <c r="N176" s="84">
        <f>M176*2</f>
        <v>17.3</v>
      </c>
      <c r="O176" s="45">
        <v>0.5</v>
      </c>
      <c r="P176" s="107">
        <v>0.5</v>
      </c>
      <c r="Q176" s="38">
        <v>8.4</v>
      </c>
      <c r="R176" s="39">
        <v>8.4</v>
      </c>
      <c r="S176" s="40">
        <v>8.6</v>
      </c>
      <c r="T176" s="41">
        <v>8.3000000000000007</v>
      </c>
      <c r="U176" s="43">
        <f>(Q176+R176+S176+T176-MAX(Q176:T176)-MIN(Q176:T176))/2</f>
        <v>8.4</v>
      </c>
      <c r="V176" s="41">
        <v>0.6</v>
      </c>
      <c r="W176" s="99">
        <f>SUM(U176,N176,P176)-L176-V176</f>
        <v>25.6</v>
      </c>
      <c r="X176" s="262" t="s">
        <v>127</v>
      </c>
    </row>
    <row r="177" spans="1:24" ht="15.75" thickBot="1">
      <c r="A177" s="252"/>
      <c r="B177" s="362"/>
      <c r="C177" s="257"/>
      <c r="D177" s="259"/>
      <c r="E177" s="259"/>
      <c r="F177" s="259"/>
      <c r="G177" s="4" t="s">
        <v>18</v>
      </c>
      <c r="H177" s="38">
        <v>8.6</v>
      </c>
      <c r="I177" s="39">
        <v>8.8000000000000007</v>
      </c>
      <c r="J177" s="40">
        <v>8.9</v>
      </c>
      <c r="K177" s="41">
        <v>8.8000000000000007</v>
      </c>
      <c r="L177" s="42">
        <v>0</v>
      </c>
      <c r="M177" s="43">
        <f>(H177+I177+J177+K177-MAX(H177:K177)-MIN(H177:K177))/2</f>
        <v>8.7999999999999972</v>
      </c>
      <c r="N177" s="84">
        <f>M177*2</f>
        <v>17.599999999999994</v>
      </c>
      <c r="O177" s="45">
        <v>0.5</v>
      </c>
      <c r="P177" s="192">
        <v>0.5</v>
      </c>
      <c r="Q177" s="38">
        <v>8.4</v>
      </c>
      <c r="R177" s="39">
        <v>8.5</v>
      </c>
      <c r="S177" s="40">
        <v>8.8000000000000007</v>
      </c>
      <c r="T177" s="41">
        <v>8.6</v>
      </c>
      <c r="U177" s="43">
        <f>(Q177+R177+S177+T177-MAX(Q177:T177)-MIN(Q177:T177))/2</f>
        <v>8.5499999999999972</v>
      </c>
      <c r="V177" s="41">
        <v>0.3</v>
      </c>
      <c r="W177" s="48">
        <f>SUM(U177,N177,P177)-L177-V177</f>
        <v>26.349999999999991</v>
      </c>
      <c r="X177" s="263"/>
    </row>
    <row r="178" spans="1:24" ht="20.25" thickBot="1">
      <c r="A178" s="252"/>
      <c r="B178" s="362"/>
      <c r="C178" s="257" t="s">
        <v>205</v>
      </c>
      <c r="D178" s="259">
        <v>2001</v>
      </c>
      <c r="E178" s="259" t="s">
        <v>94</v>
      </c>
      <c r="F178" s="259"/>
      <c r="G178" s="83" t="s">
        <v>52</v>
      </c>
      <c r="H178" s="38">
        <v>9</v>
      </c>
      <c r="I178" s="39">
        <v>8.6</v>
      </c>
      <c r="J178" s="40">
        <v>9</v>
      </c>
      <c r="K178" s="41">
        <v>9</v>
      </c>
      <c r="L178" s="42">
        <v>0</v>
      </c>
      <c r="M178" s="43">
        <f>(H178+I178+J178+K178-MAX(H178:K178)-MIN(H178:K178))/2</f>
        <v>9</v>
      </c>
      <c r="N178" s="84">
        <f>M178*2</f>
        <v>18</v>
      </c>
      <c r="O178" s="45">
        <v>0.5</v>
      </c>
      <c r="P178" s="107">
        <v>0.5</v>
      </c>
      <c r="Q178" s="38">
        <v>8.6</v>
      </c>
      <c r="R178" s="39">
        <v>8.4</v>
      </c>
      <c r="S178" s="40">
        <v>8.8000000000000007</v>
      </c>
      <c r="T178" s="41">
        <v>8.6</v>
      </c>
      <c r="U178" s="43">
        <f>(Q178+R178+S178+T178-MAX(Q178:T178)-MIN(Q178:T178))/2</f>
        <v>8.5999999999999979</v>
      </c>
      <c r="V178" s="41">
        <v>0.3</v>
      </c>
      <c r="W178" s="99">
        <f>SUM(U178,N178,P178)-L178-V178</f>
        <v>26.799999999999997</v>
      </c>
      <c r="X178" s="264"/>
    </row>
    <row r="179" spans="1:24" ht="15.75" thickBot="1">
      <c r="A179" s="253"/>
      <c r="B179" s="363"/>
      <c r="C179" s="266"/>
      <c r="D179" s="261"/>
      <c r="E179" s="267"/>
      <c r="F179" s="261"/>
      <c r="G179" s="268" t="s">
        <v>49</v>
      </c>
      <c r="H179" s="269"/>
      <c r="I179" s="269"/>
      <c r="J179" s="269"/>
      <c r="K179" s="269"/>
      <c r="L179" s="270"/>
      <c r="M179" s="56">
        <f>SUM(M176:M178)-L176-L177-L178</f>
        <v>26.449999999999996</v>
      </c>
      <c r="N179" s="57"/>
      <c r="O179" s="271" t="s">
        <v>53</v>
      </c>
      <c r="P179" s="272"/>
      <c r="Q179" s="272"/>
      <c r="R179" s="272"/>
      <c r="S179" s="272"/>
      <c r="T179" s="272"/>
      <c r="U179" s="272"/>
      <c r="V179" s="273"/>
      <c r="W179" s="80">
        <f>SUM(W176:W178)</f>
        <v>78.749999999999986</v>
      </c>
      <c r="X179" s="58">
        <f>M179</f>
        <v>26.449999999999996</v>
      </c>
    </row>
    <row r="180" spans="1:24" ht="15.75" thickBot="1">
      <c r="A180" s="251">
        <v>3</v>
      </c>
      <c r="B180" s="254" t="s">
        <v>281</v>
      </c>
      <c r="C180" s="256" t="s">
        <v>202</v>
      </c>
      <c r="D180" s="258">
        <v>2006</v>
      </c>
      <c r="E180" s="258" t="s">
        <v>112</v>
      </c>
      <c r="F180" s="260" t="s">
        <v>309</v>
      </c>
      <c r="G180" s="3" t="s">
        <v>4</v>
      </c>
      <c r="H180" s="38">
        <v>8.4</v>
      </c>
      <c r="I180" s="39">
        <v>8</v>
      </c>
      <c r="J180" s="40">
        <v>8.6</v>
      </c>
      <c r="K180" s="41">
        <v>7.8</v>
      </c>
      <c r="L180" s="42">
        <v>0.3</v>
      </c>
      <c r="M180" s="43">
        <f>(H180+I180+J180+K180-MAX(H180:K180)-MIN(H180:K180))/2</f>
        <v>8.1999999999999975</v>
      </c>
      <c r="N180" s="84">
        <f>M180*2</f>
        <v>16.399999999999995</v>
      </c>
      <c r="O180" s="45">
        <v>0.5</v>
      </c>
      <c r="P180" s="107">
        <v>0.5</v>
      </c>
      <c r="Q180" s="38">
        <v>7.8</v>
      </c>
      <c r="R180" s="39">
        <v>8.4</v>
      </c>
      <c r="S180" s="40">
        <v>8</v>
      </c>
      <c r="T180" s="41">
        <v>7.9</v>
      </c>
      <c r="U180" s="43">
        <f>(Q180+R180+S180+T180-MAX(Q180:T180)-MIN(Q180:T180))/2</f>
        <v>7.9500000000000011</v>
      </c>
      <c r="V180" s="41">
        <v>0.1</v>
      </c>
      <c r="W180" s="99">
        <f>SUM(U180,N180,P180)-L180-V180</f>
        <v>24.449999999999992</v>
      </c>
      <c r="X180" s="262" t="s">
        <v>127</v>
      </c>
    </row>
    <row r="181" spans="1:24" ht="15.75" thickBot="1">
      <c r="A181" s="252"/>
      <c r="B181" s="255"/>
      <c r="C181" s="257"/>
      <c r="D181" s="259"/>
      <c r="E181" s="259"/>
      <c r="F181" s="259"/>
      <c r="G181" s="4" t="s">
        <v>18</v>
      </c>
      <c r="H181" s="38">
        <v>8.9</v>
      </c>
      <c r="I181" s="39">
        <v>8.1999999999999993</v>
      </c>
      <c r="J181" s="40">
        <v>8.9</v>
      </c>
      <c r="K181" s="41">
        <v>8.6</v>
      </c>
      <c r="L181" s="42">
        <v>3</v>
      </c>
      <c r="M181" s="43">
        <f>(H181+I181+J181+K181-MAX(H181:K181)-MIN(H181:K181))/2</f>
        <v>8.7500000000000018</v>
      </c>
      <c r="N181" s="84">
        <f>M181*2</f>
        <v>17.500000000000004</v>
      </c>
      <c r="O181" s="45">
        <v>0.1</v>
      </c>
      <c r="P181" s="192">
        <v>0.1</v>
      </c>
      <c r="Q181" s="38">
        <v>8.3000000000000007</v>
      </c>
      <c r="R181" s="39">
        <v>8.1999999999999993</v>
      </c>
      <c r="S181" s="40">
        <v>8.5</v>
      </c>
      <c r="T181" s="41">
        <v>8.1999999999999993</v>
      </c>
      <c r="U181" s="43">
        <f>(Q181+R181+S181+T181-MAX(Q181:T181)-MIN(Q181:T181))/2</f>
        <v>8.2500000000000018</v>
      </c>
      <c r="V181" s="41">
        <v>0.1</v>
      </c>
      <c r="W181" s="48">
        <f>SUM(U181,N181,P181)-L181-V181</f>
        <v>22.750000000000007</v>
      </c>
      <c r="X181" s="263"/>
    </row>
    <row r="182" spans="1:24" ht="20.25" thickBot="1">
      <c r="A182" s="252"/>
      <c r="B182" s="255" t="s">
        <v>310</v>
      </c>
      <c r="C182" s="257" t="s">
        <v>203</v>
      </c>
      <c r="D182" s="259">
        <v>2002</v>
      </c>
      <c r="E182" s="259" t="s">
        <v>112</v>
      </c>
      <c r="F182" s="259"/>
      <c r="G182" s="83" t="s">
        <v>52</v>
      </c>
      <c r="H182" s="38">
        <v>9</v>
      </c>
      <c r="I182" s="39">
        <v>8.6999999999999993</v>
      </c>
      <c r="J182" s="40">
        <v>8.8000000000000007</v>
      </c>
      <c r="K182" s="41">
        <v>8.6999999999999993</v>
      </c>
      <c r="L182" s="42">
        <v>0</v>
      </c>
      <c r="M182" s="43">
        <f>(H182+I182+J182+K182-MAX(H182:K182)-MIN(H182:K182))/2</f>
        <v>8.7500000000000018</v>
      </c>
      <c r="N182" s="84">
        <f>M182*2</f>
        <v>17.500000000000004</v>
      </c>
      <c r="O182" s="45">
        <v>0.5</v>
      </c>
      <c r="P182" s="107">
        <v>0.5</v>
      </c>
      <c r="Q182" s="38">
        <v>8.5</v>
      </c>
      <c r="R182" s="39">
        <v>8.1</v>
      </c>
      <c r="S182" s="40">
        <v>8.3000000000000007</v>
      </c>
      <c r="T182" s="41">
        <v>8.3000000000000007</v>
      </c>
      <c r="U182" s="43">
        <f>(Q182+R182+S182+T182-MAX(Q182:T182)-MIN(Q182:T182))/2</f>
        <v>8.3000000000000007</v>
      </c>
      <c r="V182" s="41">
        <v>0.1</v>
      </c>
      <c r="W182" s="99">
        <f>SUM(U182,N182,P182)-L182-V182</f>
        <v>26.200000000000003</v>
      </c>
      <c r="X182" s="264"/>
    </row>
    <row r="183" spans="1:24" ht="15.75" thickBot="1">
      <c r="A183" s="253"/>
      <c r="B183" s="265"/>
      <c r="C183" s="266"/>
      <c r="D183" s="261"/>
      <c r="E183" s="267"/>
      <c r="F183" s="261"/>
      <c r="G183" s="268" t="s">
        <v>49</v>
      </c>
      <c r="H183" s="269"/>
      <c r="I183" s="269"/>
      <c r="J183" s="269"/>
      <c r="K183" s="269"/>
      <c r="L183" s="270"/>
      <c r="M183" s="56">
        <f>SUM(M180:M182)-L180-L181-L182</f>
        <v>22.400000000000002</v>
      </c>
      <c r="N183" s="57"/>
      <c r="O183" s="271" t="s">
        <v>53</v>
      </c>
      <c r="P183" s="272"/>
      <c r="Q183" s="272"/>
      <c r="R183" s="272"/>
      <c r="S183" s="272"/>
      <c r="T183" s="272"/>
      <c r="U183" s="272"/>
      <c r="V183" s="273"/>
      <c r="W183" s="80">
        <f>SUM(W180:W182)</f>
        <v>73.400000000000006</v>
      </c>
      <c r="X183" s="58">
        <f>M183</f>
        <v>22.400000000000002</v>
      </c>
    </row>
    <row r="184" spans="1:24">
      <c r="A184" s="70"/>
      <c r="B184" s="77"/>
      <c r="C184" s="71"/>
      <c r="D184" s="106"/>
      <c r="E184" s="72"/>
      <c r="F184" s="32"/>
      <c r="G184" s="73"/>
      <c r="H184" s="73"/>
      <c r="I184" s="73"/>
      <c r="J184" s="73"/>
      <c r="K184" s="73"/>
      <c r="L184" s="73"/>
      <c r="M184" s="59"/>
      <c r="N184" s="60"/>
      <c r="O184" s="74"/>
      <c r="P184" s="74"/>
      <c r="Q184" s="74"/>
      <c r="R184" s="74"/>
      <c r="S184" s="74"/>
      <c r="T184" s="74"/>
      <c r="U184" s="74"/>
      <c r="V184" s="74"/>
      <c r="W184" s="61"/>
      <c r="X184" s="62"/>
    </row>
    <row r="185" spans="1:24">
      <c r="A185" s="70"/>
      <c r="B185" s="91"/>
      <c r="C185" s="345" t="s">
        <v>57</v>
      </c>
      <c r="D185" s="345"/>
      <c r="E185" s="345"/>
      <c r="F185" s="34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63"/>
      <c r="S185" s="5"/>
      <c r="T185" s="20" t="s">
        <v>144</v>
      </c>
      <c r="U185" s="20"/>
      <c r="V185" s="92"/>
      <c r="W185" s="61"/>
      <c r="X185" s="62"/>
    </row>
    <row r="186" spans="1:24">
      <c r="A186" s="70"/>
      <c r="B186" s="91"/>
      <c r="C186" s="109" t="s">
        <v>148</v>
      </c>
      <c r="D186" s="5"/>
      <c r="E186" s="5"/>
      <c r="F186" s="63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63"/>
      <c r="S186" s="5"/>
      <c r="T186" s="20" t="s">
        <v>61</v>
      </c>
      <c r="U186" s="20"/>
      <c r="V186" s="92"/>
      <c r="W186" s="61"/>
      <c r="X186" s="62"/>
    </row>
    <row r="187" spans="1:24" ht="15.75">
      <c r="A187" s="70"/>
      <c r="B187" s="91"/>
      <c r="C187" s="10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63"/>
      <c r="S187" s="5"/>
      <c r="T187" s="93"/>
      <c r="U187" s="93"/>
      <c r="V187" s="92"/>
      <c r="W187" s="61"/>
      <c r="X187" s="62"/>
    </row>
    <row r="188" spans="1:24">
      <c r="A188" s="70"/>
      <c r="B188" s="91"/>
      <c r="C188" s="301" t="s">
        <v>13</v>
      </c>
      <c r="D188" s="301"/>
      <c r="E188" s="301"/>
      <c r="F188" s="301"/>
      <c r="G188" s="301"/>
      <c r="H188" s="301"/>
      <c r="I188" s="5"/>
      <c r="J188" s="5"/>
      <c r="K188" s="5"/>
      <c r="L188" s="63"/>
      <c r="M188" s="5"/>
      <c r="N188" s="5"/>
      <c r="O188" s="5"/>
      <c r="P188" s="5"/>
      <c r="Q188" s="5"/>
      <c r="R188" s="5"/>
      <c r="S188" s="5"/>
      <c r="T188" s="20" t="s">
        <v>143</v>
      </c>
      <c r="U188" s="20"/>
      <c r="V188" s="92"/>
      <c r="W188" s="61"/>
      <c r="X188" s="62"/>
    </row>
    <row r="189" spans="1:24">
      <c r="A189" s="70"/>
      <c r="B189" s="91"/>
      <c r="C189" s="109" t="s">
        <v>147</v>
      </c>
      <c r="D189" s="105"/>
      <c r="E189" s="105"/>
      <c r="F189" s="5"/>
      <c r="G189" s="5"/>
      <c r="H189" s="5"/>
      <c r="I189" s="64"/>
      <c r="J189" s="5"/>
      <c r="K189" s="5"/>
      <c r="L189" s="63"/>
      <c r="M189" s="5"/>
      <c r="N189" s="5"/>
      <c r="O189" s="5"/>
      <c r="P189" s="5"/>
      <c r="Q189" s="5"/>
      <c r="R189" s="5"/>
      <c r="S189" s="5"/>
      <c r="T189" s="20" t="s">
        <v>102</v>
      </c>
      <c r="U189" s="20"/>
      <c r="V189" s="92"/>
      <c r="W189" s="61"/>
      <c r="X189" s="62"/>
    </row>
    <row r="190" spans="1:24">
      <c r="A190" s="70"/>
      <c r="B190" s="91"/>
      <c r="C190" s="63"/>
      <c r="D190" s="63"/>
      <c r="E190" s="63"/>
      <c r="F190" s="63"/>
      <c r="G190" s="63"/>
      <c r="H190" s="63"/>
      <c r="I190" s="63"/>
      <c r="J190" s="63"/>
      <c r="K190" s="63"/>
      <c r="L190" s="65"/>
      <c r="M190" s="65"/>
      <c r="N190" s="65"/>
      <c r="O190" s="65"/>
      <c r="P190" s="65"/>
      <c r="Q190" s="65"/>
      <c r="R190" s="65"/>
      <c r="S190" s="65"/>
      <c r="T190" s="20"/>
      <c r="U190" s="20"/>
      <c r="V190" s="92"/>
      <c r="W190" s="61"/>
      <c r="X190" s="62"/>
    </row>
    <row r="191" spans="1:24">
      <c r="A191" s="70"/>
      <c r="B191" s="91"/>
      <c r="C191" s="301" t="s">
        <v>14</v>
      </c>
      <c r="D191" s="301"/>
      <c r="E191" s="301"/>
      <c r="F191" s="301"/>
      <c r="G191" s="301"/>
      <c r="H191" s="301"/>
      <c r="I191" s="66"/>
      <c r="J191" s="67"/>
      <c r="K191" s="67"/>
      <c r="L191" s="67"/>
      <c r="M191" s="67"/>
      <c r="N191" s="67"/>
      <c r="O191" s="67"/>
      <c r="P191" s="67"/>
      <c r="Q191" s="63"/>
      <c r="R191" s="5"/>
      <c r="S191" s="5"/>
      <c r="T191" s="20" t="s">
        <v>145</v>
      </c>
      <c r="U191" s="20"/>
      <c r="V191" s="92"/>
      <c r="W191" s="61"/>
      <c r="X191" s="62"/>
    </row>
    <row r="192" spans="1:24">
      <c r="A192" s="70"/>
      <c r="B192" s="91"/>
      <c r="C192" s="109" t="s">
        <v>147</v>
      </c>
      <c r="D192" s="105"/>
      <c r="E192" s="105"/>
      <c r="F192" s="5"/>
      <c r="G192" s="5"/>
      <c r="H192" s="5"/>
      <c r="I192" s="66"/>
      <c r="J192" s="67"/>
      <c r="K192" s="67"/>
      <c r="L192" s="67"/>
      <c r="M192" s="67"/>
      <c r="N192" s="67"/>
      <c r="O192" s="67"/>
      <c r="P192" s="67"/>
      <c r="Q192" s="63"/>
      <c r="R192" s="5"/>
      <c r="S192" s="5"/>
      <c r="T192" s="20" t="s">
        <v>146</v>
      </c>
      <c r="U192" s="20"/>
      <c r="V192" s="92"/>
      <c r="W192" s="61"/>
      <c r="X192" s="62"/>
    </row>
    <row r="193" spans="1:24">
      <c r="A193" s="70"/>
      <c r="B193" s="77"/>
      <c r="C193" s="71"/>
      <c r="D193" s="72"/>
      <c r="E193" s="72"/>
      <c r="F193" s="32"/>
      <c r="G193" s="73"/>
      <c r="H193" s="73"/>
      <c r="I193" s="73"/>
      <c r="J193" s="73"/>
      <c r="K193" s="73"/>
      <c r="L193" s="73"/>
      <c r="M193" s="59"/>
      <c r="N193" s="60"/>
      <c r="O193" s="74"/>
      <c r="P193" s="74"/>
      <c r="Q193" s="74"/>
      <c r="R193" s="74"/>
      <c r="S193" s="74"/>
      <c r="T193" s="86"/>
      <c r="U193" s="86"/>
      <c r="V193" s="86"/>
      <c r="W193" s="61"/>
      <c r="X193" s="62"/>
    </row>
    <row r="194" spans="1:24">
      <c r="A194" s="70"/>
      <c r="B194" s="77"/>
      <c r="C194" s="71"/>
      <c r="D194" s="72"/>
      <c r="E194" s="72"/>
      <c r="F194" s="32"/>
      <c r="G194" s="73"/>
      <c r="H194" s="73"/>
      <c r="I194" s="73"/>
      <c r="J194" s="73"/>
      <c r="K194" s="73"/>
      <c r="L194" s="73"/>
      <c r="M194" s="59"/>
      <c r="N194" s="60"/>
      <c r="O194" s="74"/>
      <c r="P194" s="74"/>
      <c r="Q194" s="74"/>
      <c r="R194" s="74"/>
      <c r="S194" s="74"/>
      <c r="T194" s="86"/>
      <c r="U194" s="86"/>
      <c r="V194" s="86"/>
      <c r="W194" s="61"/>
      <c r="X194" s="62"/>
    </row>
    <row r="195" spans="1:24">
      <c r="A195" s="70"/>
      <c r="B195" s="77"/>
      <c r="C195" s="71"/>
      <c r="D195" s="72"/>
      <c r="E195" s="72"/>
      <c r="F195" s="32"/>
      <c r="G195" s="73"/>
      <c r="H195" s="73"/>
      <c r="I195" s="73"/>
      <c r="J195" s="73"/>
      <c r="K195" s="73"/>
      <c r="L195" s="73"/>
      <c r="M195" s="59"/>
      <c r="N195" s="60"/>
      <c r="O195" s="74"/>
      <c r="P195" s="74"/>
      <c r="Q195" s="74"/>
      <c r="R195" s="74"/>
      <c r="S195" s="74"/>
      <c r="T195" s="86"/>
      <c r="U195" s="86"/>
      <c r="V195" s="86"/>
      <c r="W195" s="61"/>
      <c r="X195" s="62"/>
    </row>
    <row r="196" spans="1:24">
      <c r="A196" s="70"/>
      <c r="B196" s="77"/>
      <c r="C196" s="71"/>
      <c r="D196" s="72"/>
      <c r="E196" s="72"/>
      <c r="F196" s="32"/>
      <c r="G196" s="73"/>
      <c r="H196" s="73"/>
      <c r="I196" s="73"/>
      <c r="J196" s="73"/>
      <c r="K196" s="73"/>
      <c r="L196" s="73"/>
      <c r="M196" s="59"/>
      <c r="N196" s="60"/>
      <c r="O196" s="74"/>
      <c r="P196" s="74"/>
      <c r="Q196" s="74"/>
      <c r="R196" s="74"/>
      <c r="S196" s="74"/>
      <c r="T196" s="86"/>
      <c r="U196" s="86"/>
      <c r="V196" s="86"/>
      <c r="W196" s="61"/>
      <c r="X196" s="62"/>
    </row>
    <row r="197" spans="1:24">
      <c r="A197" s="70"/>
      <c r="B197" s="77"/>
      <c r="C197" s="71"/>
      <c r="D197" s="72"/>
      <c r="E197" s="72"/>
      <c r="F197" s="32"/>
      <c r="G197" s="73"/>
      <c r="H197" s="73"/>
      <c r="I197" s="73"/>
      <c r="J197" s="73"/>
      <c r="K197" s="73"/>
      <c r="L197" s="73"/>
      <c r="M197" s="59"/>
      <c r="N197" s="60"/>
      <c r="O197" s="74"/>
      <c r="P197" s="74"/>
      <c r="Q197" s="74"/>
      <c r="R197" s="74"/>
      <c r="S197" s="74"/>
      <c r="T197" s="86"/>
      <c r="U197" s="86"/>
      <c r="V197" s="86"/>
      <c r="W197" s="61"/>
      <c r="X197" s="62"/>
    </row>
    <row r="198" spans="1:24">
      <c r="A198" s="70"/>
      <c r="B198" s="77"/>
      <c r="C198" s="71"/>
      <c r="D198" s="72"/>
      <c r="E198" s="72"/>
      <c r="F198" s="32"/>
      <c r="G198" s="73"/>
      <c r="H198" s="73"/>
      <c r="I198" s="73"/>
      <c r="J198" s="73"/>
      <c r="K198" s="73"/>
      <c r="L198" s="73"/>
      <c r="M198" s="59"/>
      <c r="N198" s="60"/>
      <c r="O198" s="74"/>
      <c r="P198" s="74"/>
      <c r="Q198" s="74"/>
      <c r="R198" s="74"/>
      <c r="S198" s="74"/>
      <c r="T198" s="86"/>
      <c r="U198" s="86"/>
      <c r="V198" s="86"/>
      <c r="W198" s="61"/>
      <c r="X198" s="62"/>
    </row>
    <row r="199" spans="1:24">
      <c r="A199" s="70"/>
      <c r="B199" s="77"/>
      <c r="C199" s="116"/>
      <c r="D199" s="72"/>
      <c r="E199" s="72"/>
      <c r="F199" s="32"/>
      <c r="G199" s="73"/>
      <c r="H199" s="73"/>
      <c r="I199" s="73"/>
      <c r="J199" s="73"/>
      <c r="K199" s="73"/>
      <c r="L199" s="73"/>
      <c r="M199" s="59"/>
      <c r="N199" s="60"/>
      <c r="O199" s="74"/>
      <c r="P199" s="74"/>
      <c r="Q199" s="74"/>
      <c r="R199" s="74"/>
      <c r="S199" s="74"/>
      <c r="T199" s="86"/>
      <c r="U199" s="86"/>
      <c r="V199" s="86"/>
      <c r="W199" s="61"/>
      <c r="X199" s="62"/>
    </row>
    <row r="200" spans="1:24">
      <c r="A200" s="70"/>
      <c r="B200" s="77"/>
      <c r="C200" s="116"/>
      <c r="D200" s="72"/>
      <c r="E200" s="72"/>
      <c r="F200" s="32"/>
      <c r="G200" s="73"/>
      <c r="H200" s="73"/>
      <c r="I200" s="73"/>
      <c r="J200" s="73"/>
      <c r="K200" s="73"/>
      <c r="L200" s="73"/>
      <c r="M200" s="59"/>
      <c r="N200" s="60"/>
      <c r="O200" s="74"/>
      <c r="P200" s="74"/>
      <c r="Q200" s="74"/>
      <c r="R200" s="74"/>
      <c r="S200" s="74"/>
      <c r="T200" s="86"/>
      <c r="U200" s="86"/>
      <c r="V200" s="86"/>
      <c r="W200" s="61"/>
      <c r="X200" s="62"/>
    </row>
    <row r="201" spans="1:24">
      <c r="A201" s="70"/>
      <c r="B201" s="77"/>
      <c r="C201" s="116"/>
      <c r="D201" s="72"/>
      <c r="E201" s="72"/>
      <c r="F201" s="32"/>
      <c r="G201" s="73"/>
      <c r="H201" s="73"/>
      <c r="I201" s="73"/>
      <c r="J201" s="73"/>
      <c r="K201" s="73"/>
      <c r="L201" s="73"/>
      <c r="M201" s="59"/>
      <c r="N201" s="60"/>
      <c r="O201" s="74"/>
      <c r="P201" s="74"/>
      <c r="Q201" s="74"/>
      <c r="R201" s="74"/>
      <c r="S201" s="74"/>
      <c r="T201" s="86"/>
      <c r="U201" s="86"/>
      <c r="V201" s="86"/>
      <c r="W201" s="61"/>
      <c r="X201" s="62"/>
    </row>
    <row r="202" spans="1:24">
      <c r="A202" s="70"/>
      <c r="B202" s="77"/>
      <c r="C202" s="116"/>
      <c r="D202" s="72"/>
      <c r="E202" s="72"/>
      <c r="F202" s="32"/>
      <c r="G202" s="73"/>
      <c r="H202" s="73"/>
      <c r="I202" s="73"/>
      <c r="J202" s="73"/>
      <c r="K202" s="73"/>
      <c r="L202" s="73"/>
      <c r="M202" s="59"/>
      <c r="N202" s="60"/>
      <c r="O202" s="74"/>
      <c r="P202" s="74"/>
      <c r="Q202" s="74"/>
      <c r="R202" s="74"/>
      <c r="S202" s="74"/>
      <c r="T202" s="86"/>
      <c r="U202" s="86"/>
      <c r="V202" s="86"/>
      <c r="W202" s="61"/>
      <c r="X202" s="62"/>
    </row>
    <row r="203" spans="1:24">
      <c r="A203" s="70"/>
      <c r="B203" s="77"/>
      <c r="C203" s="116"/>
      <c r="D203" s="72"/>
      <c r="E203" s="72"/>
      <c r="F203" s="32"/>
      <c r="G203" s="73"/>
      <c r="H203" s="73"/>
      <c r="I203" s="73"/>
      <c r="J203" s="73"/>
      <c r="K203" s="73"/>
      <c r="L203" s="73"/>
      <c r="M203" s="59"/>
      <c r="N203" s="60"/>
      <c r="O203" s="74"/>
      <c r="P203" s="74"/>
      <c r="Q203" s="74"/>
      <c r="R203" s="74"/>
      <c r="S203" s="74"/>
      <c r="T203" s="86"/>
      <c r="U203" s="86"/>
      <c r="V203" s="86"/>
      <c r="W203" s="61"/>
      <c r="X203" s="62"/>
    </row>
    <row r="204" spans="1:24">
      <c r="A204" s="70"/>
      <c r="B204" s="77"/>
      <c r="C204" s="116"/>
      <c r="D204" s="72"/>
      <c r="E204" s="72"/>
      <c r="F204" s="32"/>
      <c r="G204" s="73"/>
      <c r="H204" s="73"/>
      <c r="I204" s="73"/>
      <c r="J204" s="73"/>
      <c r="K204" s="73"/>
      <c r="L204" s="73"/>
      <c r="M204" s="59"/>
      <c r="N204" s="60"/>
      <c r="O204" s="74"/>
      <c r="P204" s="74"/>
      <c r="Q204" s="74"/>
      <c r="R204" s="74"/>
      <c r="S204" s="74"/>
      <c r="T204" s="86"/>
      <c r="U204" s="86"/>
      <c r="V204" s="86"/>
      <c r="W204" s="61"/>
      <c r="X204" s="62"/>
    </row>
    <row r="205" spans="1:24">
      <c r="A205" s="70"/>
      <c r="B205" s="77"/>
      <c r="C205" s="116"/>
      <c r="D205" s="72"/>
      <c r="E205" s="72"/>
      <c r="F205" s="32"/>
      <c r="G205" s="73"/>
      <c r="H205" s="73"/>
      <c r="I205" s="73"/>
      <c r="J205" s="73"/>
      <c r="K205" s="73"/>
      <c r="L205" s="73"/>
      <c r="M205" s="59"/>
      <c r="N205" s="60"/>
      <c r="O205" s="74"/>
      <c r="P205" s="74"/>
      <c r="Q205" s="74"/>
      <c r="R205" s="74"/>
      <c r="S205" s="74"/>
      <c r="T205" s="86"/>
      <c r="U205" s="86"/>
      <c r="V205" s="86"/>
      <c r="W205" s="61"/>
      <c r="X205" s="62"/>
    </row>
    <row r="206" spans="1:24">
      <c r="A206" s="70"/>
      <c r="B206" s="77"/>
      <c r="C206" s="116"/>
      <c r="D206" s="72"/>
      <c r="E206" s="72"/>
      <c r="F206" s="32"/>
      <c r="G206" s="73"/>
      <c r="H206" s="73"/>
      <c r="I206" s="73"/>
      <c r="J206" s="73"/>
      <c r="K206" s="73"/>
      <c r="L206" s="73"/>
      <c r="M206" s="59"/>
      <c r="N206" s="60"/>
      <c r="O206" s="74"/>
      <c r="P206" s="74"/>
      <c r="Q206" s="74"/>
      <c r="R206" s="74"/>
      <c r="S206" s="74"/>
      <c r="T206" s="86"/>
      <c r="U206" s="86"/>
      <c r="V206" s="86"/>
      <c r="W206" s="61"/>
      <c r="X206" s="62"/>
    </row>
    <row r="207" spans="1:24">
      <c r="A207" s="70"/>
      <c r="B207" s="77"/>
      <c r="C207" s="116"/>
      <c r="D207" s="72"/>
      <c r="E207" s="72"/>
      <c r="F207" s="32"/>
      <c r="G207" s="73"/>
      <c r="H207" s="73"/>
      <c r="I207" s="73"/>
      <c r="J207" s="73"/>
      <c r="K207" s="73"/>
      <c r="L207" s="73"/>
      <c r="M207" s="59"/>
      <c r="N207" s="60"/>
      <c r="O207" s="74"/>
      <c r="P207" s="74"/>
      <c r="Q207" s="74"/>
      <c r="R207" s="74"/>
      <c r="S207" s="74"/>
      <c r="T207" s="86"/>
      <c r="U207" s="86"/>
      <c r="V207" s="86"/>
      <c r="W207" s="61"/>
      <c r="X207" s="62"/>
    </row>
    <row r="208" spans="1:24">
      <c r="A208" s="70"/>
      <c r="B208" s="77"/>
      <c r="C208" s="116"/>
      <c r="D208" s="72"/>
      <c r="E208" s="72"/>
      <c r="F208" s="32"/>
      <c r="G208" s="73"/>
      <c r="H208" s="73"/>
      <c r="I208" s="73"/>
      <c r="J208" s="73"/>
      <c r="K208" s="73"/>
      <c r="L208" s="73"/>
      <c r="M208" s="59"/>
      <c r="N208" s="60"/>
      <c r="O208" s="74"/>
      <c r="P208" s="74"/>
      <c r="Q208" s="74"/>
      <c r="R208" s="74"/>
      <c r="S208" s="74"/>
      <c r="T208" s="86"/>
      <c r="U208" s="86"/>
      <c r="V208" s="86"/>
      <c r="W208" s="61"/>
      <c r="X208" s="62"/>
    </row>
    <row r="209" spans="1:24">
      <c r="A209" s="70"/>
      <c r="B209" s="77"/>
      <c r="C209" s="116"/>
      <c r="D209" s="72"/>
      <c r="E209" s="72"/>
      <c r="F209" s="32"/>
      <c r="G209" s="73"/>
      <c r="H209" s="73"/>
      <c r="I209" s="73"/>
      <c r="J209" s="73"/>
      <c r="K209" s="73"/>
      <c r="L209" s="73"/>
      <c r="M209" s="59"/>
      <c r="N209" s="60"/>
      <c r="O209" s="74"/>
      <c r="P209" s="74"/>
      <c r="Q209" s="74"/>
      <c r="R209" s="74"/>
      <c r="S209" s="74"/>
      <c r="T209" s="86"/>
      <c r="U209" s="86"/>
      <c r="V209" s="86"/>
      <c r="W209" s="61"/>
      <c r="X209" s="62"/>
    </row>
    <row r="210" spans="1:24">
      <c r="A210" s="70"/>
      <c r="B210" s="77"/>
      <c r="C210" s="222"/>
      <c r="D210" s="72"/>
      <c r="E210" s="72"/>
      <c r="F210" s="32"/>
      <c r="G210" s="73"/>
      <c r="H210" s="73"/>
      <c r="I210" s="73"/>
      <c r="J210" s="73"/>
      <c r="K210" s="73"/>
      <c r="L210" s="73"/>
      <c r="M210" s="59"/>
      <c r="N210" s="60"/>
      <c r="O210" s="74"/>
      <c r="P210" s="74"/>
      <c r="Q210" s="74"/>
      <c r="R210" s="74"/>
      <c r="S210" s="74"/>
      <c r="T210" s="86"/>
      <c r="U210" s="86"/>
      <c r="V210" s="86"/>
      <c r="W210" s="61"/>
      <c r="X210" s="62"/>
    </row>
    <row r="211" spans="1:24">
      <c r="A211" s="70"/>
      <c r="B211" s="77"/>
      <c r="C211" s="222"/>
      <c r="D211" s="72"/>
      <c r="E211" s="72"/>
      <c r="F211" s="32"/>
      <c r="G211" s="73"/>
      <c r="H211" s="73"/>
      <c r="I211" s="73"/>
      <c r="J211" s="73"/>
      <c r="K211" s="73"/>
      <c r="L211" s="73"/>
      <c r="M211" s="59"/>
      <c r="N211" s="60"/>
      <c r="O211" s="74"/>
      <c r="P211" s="74"/>
      <c r="Q211" s="74"/>
      <c r="R211" s="74"/>
      <c r="S211" s="74"/>
      <c r="T211" s="86"/>
      <c r="U211" s="86"/>
      <c r="V211" s="86"/>
      <c r="W211" s="61"/>
      <c r="X211" s="62"/>
    </row>
    <row r="212" spans="1:24">
      <c r="A212" s="70"/>
      <c r="B212" s="77"/>
      <c r="C212" s="222"/>
      <c r="D212" s="72"/>
      <c r="E212" s="72"/>
      <c r="F212" s="32"/>
      <c r="G212" s="73"/>
      <c r="H212" s="73"/>
      <c r="I212" s="73"/>
      <c r="J212" s="73"/>
      <c r="K212" s="73"/>
      <c r="L212" s="73"/>
      <c r="M212" s="59"/>
      <c r="N212" s="60"/>
      <c r="O212" s="74"/>
      <c r="P212" s="74"/>
      <c r="Q212" s="74"/>
      <c r="R212" s="74"/>
      <c r="S212" s="74"/>
      <c r="T212" s="86"/>
      <c r="U212" s="86"/>
      <c r="V212" s="86"/>
      <c r="W212" s="61"/>
      <c r="X212" s="62"/>
    </row>
    <row r="213" spans="1:24">
      <c r="A213" s="70"/>
      <c r="B213" s="77"/>
      <c r="C213" s="222"/>
      <c r="D213" s="72"/>
      <c r="E213" s="72"/>
      <c r="F213" s="32"/>
      <c r="G213" s="73"/>
      <c r="H213" s="73"/>
      <c r="I213" s="73"/>
      <c r="J213" s="73"/>
      <c r="K213" s="73"/>
      <c r="L213" s="73"/>
      <c r="M213" s="59"/>
      <c r="N213" s="60"/>
      <c r="O213" s="74"/>
      <c r="P213" s="74"/>
      <c r="Q213" s="74"/>
      <c r="R213" s="74"/>
      <c r="S213" s="74"/>
      <c r="T213" s="86"/>
      <c r="U213" s="86"/>
      <c r="V213" s="86"/>
      <c r="W213" s="61"/>
      <c r="X213" s="62"/>
    </row>
    <row r="214" spans="1:24">
      <c r="A214" s="70"/>
      <c r="B214" s="77"/>
      <c r="C214" s="222"/>
      <c r="D214" s="72"/>
      <c r="E214" s="72"/>
      <c r="F214" s="32"/>
      <c r="G214" s="73"/>
      <c r="H214" s="73"/>
      <c r="I214" s="73"/>
      <c r="J214" s="73"/>
      <c r="K214" s="73"/>
      <c r="L214" s="73"/>
      <c r="M214" s="59"/>
      <c r="N214" s="60"/>
      <c r="O214" s="74"/>
      <c r="P214" s="74"/>
      <c r="Q214" s="74"/>
      <c r="R214" s="74"/>
      <c r="S214" s="74"/>
      <c r="T214" s="86"/>
      <c r="U214" s="86"/>
      <c r="V214" s="86"/>
      <c r="W214" s="61"/>
      <c r="X214" s="62"/>
    </row>
    <row r="215" spans="1:24">
      <c r="A215" s="70"/>
      <c r="B215" s="77"/>
      <c r="C215" s="116"/>
      <c r="D215" s="72"/>
      <c r="E215" s="72"/>
      <c r="F215" s="32"/>
      <c r="G215" s="73"/>
      <c r="H215" s="73"/>
      <c r="I215" s="73"/>
      <c r="J215" s="73"/>
      <c r="K215" s="73"/>
      <c r="L215" s="73"/>
      <c r="M215" s="59"/>
      <c r="N215" s="60"/>
      <c r="O215" s="74"/>
      <c r="P215" s="74"/>
      <c r="Q215" s="74"/>
      <c r="R215" s="74"/>
      <c r="S215" s="74"/>
      <c r="T215" s="86"/>
      <c r="U215" s="86"/>
      <c r="V215" s="86"/>
      <c r="W215" s="61"/>
      <c r="X215" s="62"/>
    </row>
    <row r="216" spans="1:24">
      <c r="A216" s="70"/>
      <c r="B216" s="77"/>
      <c r="C216" s="116"/>
      <c r="D216" s="72"/>
      <c r="E216" s="72"/>
      <c r="F216" s="32"/>
      <c r="G216" s="73"/>
      <c r="H216" s="73"/>
      <c r="I216" s="73"/>
      <c r="J216" s="73"/>
      <c r="K216" s="73"/>
      <c r="L216" s="73"/>
      <c r="M216" s="59"/>
      <c r="N216" s="60"/>
      <c r="O216" s="74"/>
      <c r="P216" s="74"/>
      <c r="Q216" s="74"/>
      <c r="R216" s="74"/>
      <c r="S216" s="74"/>
      <c r="T216" s="86"/>
      <c r="U216" s="86"/>
      <c r="V216" s="86"/>
      <c r="W216" s="61"/>
      <c r="X216" s="62"/>
    </row>
    <row r="217" spans="1:24">
      <c r="A217" s="70"/>
      <c r="B217" s="77"/>
      <c r="C217" s="116"/>
      <c r="D217" s="72"/>
      <c r="E217" s="72"/>
      <c r="F217" s="32"/>
      <c r="G217" s="73"/>
      <c r="H217" s="73"/>
      <c r="I217" s="73"/>
      <c r="J217" s="73"/>
      <c r="K217" s="73"/>
      <c r="L217" s="73"/>
      <c r="M217" s="59"/>
      <c r="N217" s="60"/>
      <c r="O217" s="74"/>
      <c r="P217" s="74"/>
      <c r="Q217" s="74"/>
      <c r="R217" s="74"/>
      <c r="S217" s="74"/>
      <c r="T217" s="86"/>
      <c r="U217" s="86"/>
      <c r="V217" s="86"/>
      <c r="W217" s="61"/>
      <c r="X217" s="62"/>
    </row>
    <row r="218" spans="1:24">
      <c r="A218" s="70"/>
      <c r="B218" s="77"/>
      <c r="C218" s="116"/>
      <c r="D218" s="72"/>
      <c r="E218" s="72"/>
      <c r="F218" s="32"/>
      <c r="G218" s="73"/>
      <c r="H218" s="73"/>
      <c r="I218" s="73"/>
      <c r="J218" s="73"/>
      <c r="K218" s="73"/>
      <c r="L218" s="73"/>
      <c r="M218" s="59"/>
      <c r="N218" s="60"/>
      <c r="O218" s="74"/>
      <c r="P218" s="74"/>
      <c r="Q218" s="74"/>
      <c r="R218" s="74"/>
      <c r="S218" s="74"/>
      <c r="T218" s="86"/>
      <c r="U218" s="86"/>
      <c r="V218" s="86"/>
      <c r="W218" s="61"/>
      <c r="X218" s="62"/>
    </row>
    <row r="219" spans="1:24">
      <c r="A219" s="70"/>
      <c r="B219" s="77"/>
      <c r="C219" s="116"/>
      <c r="D219" s="72"/>
      <c r="E219" s="72"/>
      <c r="F219" s="32"/>
      <c r="G219" s="73"/>
      <c r="H219" s="73"/>
      <c r="I219" s="73"/>
      <c r="J219" s="73"/>
      <c r="K219" s="73"/>
      <c r="L219" s="73"/>
      <c r="M219" s="59"/>
      <c r="N219" s="60"/>
      <c r="O219" s="74"/>
      <c r="P219" s="74"/>
      <c r="Q219" s="74"/>
      <c r="R219" s="74"/>
      <c r="S219" s="74"/>
      <c r="T219" s="86"/>
      <c r="U219" s="86"/>
      <c r="V219" s="86"/>
      <c r="W219" s="61"/>
      <c r="X219" s="62"/>
    </row>
    <row r="222" spans="1:24">
      <c r="A222" s="68"/>
      <c r="B222" s="76"/>
      <c r="C222" s="81"/>
      <c r="D222" s="81"/>
      <c r="E222" s="81"/>
      <c r="F222" s="5"/>
      <c r="G222" s="5"/>
      <c r="H222" s="5"/>
      <c r="I222" s="66"/>
      <c r="J222" s="67"/>
      <c r="K222" s="67"/>
      <c r="L222" s="67"/>
      <c r="M222" s="67"/>
      <c r="N222" s="67"/>
      <c r="O222" s="67"/>
      <c r="P222" s="67"/>
      <c r="Q222" s="63"/>
      <c r="R222" s="5"/>
      <c r="S222" s="5"/>
      <c r="T222" s="20"/>
      <c r="U222" s="20"/>
      <c r="V222" s="68"/>
      <c r="W222" s="68"/>
      <c r="X222" s="68"/>
    </row>
  </sheetData>
  <mergeCells count="313">
    <mergeCell ref="C185:F185"/>
    <mergeCell ref="A113:X113"/>
    <mergeCell ref="B116:C116"/>
    <mergeCell ref="A164:X164"/>
    <mergeCell ref="A165:X165"/>
    <mergeCell ref="B168:C168"/>
    <mergeCell ref="C153:F153"/>
    <mergeCell ref="C156:H156"/>
    <mergeCell ref="C159:H159"/>
    <mergeCell ref="C136:C137"/>
    <mergeCell ref="D136:D137"/>
    <mergeCell ref="E136:E137"/>
    <mergeCell ref="F136:F139"/>
    <mergeCell ref="X136:X138"/>
    <mergeCell ref="B138:B139"/>
    <mergeCell ref="C138:C139"/>
    <mergeCell ref="D138:D139"/>
    <mergeCell ref="E138:E139"/>
    <mergeCell ref="G139:L139"/>
    <mergeCell ref="O139:V139"/>
    <mergeCell ref="N118:N119"/>
    <mergeCell ref="O118:O119"/>
    <mergeCell ref="A117:X117"/>
    <mergeCell ref="C188:H188"/>
    <mergeCell ref="C191:H191"/>
    <mergeCell ref="B174:B175"/>
    <mergeCell ref="C174:C175"/>
    <mergeCell ref="D174:D175"/>
    <mergeCell ref="E174:E175"/>
    <mergeCell ref="A128:A131"/>
    <mergeCell ref="B128:B129"/>
    <mergeCell ref="C128:C129"/>
    <mergeCell ref="D128:D129"/>
    <mergeCell ref="E128:E129"/>
    <mergeCell ref="F128:F131"/>
    <mergeCell ref="A132:A135"/>
    <mergeCell ref="A169:X169"/>
    <mergeCell ref="A170:A171"/>
    <mergeCell ref="C170:C171"/>
    <mergeCell ref="D170:D171"/>
    <mergeCell ref="E170:E171"/>
    <mergeCell ref="F170:F171"/>
    <mergeCell ref="G170:G171"/>
    <mergeCell ref="H170:K170"/>
    <mergeCell ref="A148:A151"/>
    <mergeCell ref="X148:X150"/>
    <mergeCell ref="A140:A143"/>
    <mergeCell ref="X65:X67"/>
    <mergeCell ref="Q63:T63"/>
    <mergeCell ref="V63:V64"/>
    <mergeCell ref="U63:U64"/>
    <mergeCell ref="B13:B14"/>
    <mergeCell ref="C13:C14"/>
    <mergeCell ref="D13:D14"/>
    <mergeCell ref="E13:E14"/>
    <mergeCell ref="F13:F16"/>
    <mergeCell ref="B15:B16"/>
    <mergeCell ref="C15:C16"/>
    <mergeCell ref="D15:D16"/>
    <mergeCell ref="E15:E16"/>
    <mergeCell ref="C63:C64"/>
    <mergeCell ref="D63:D64"/>
    <mergeCell ref="E63:E64"/>
    <mergeCell ref="F63:F64"/>
    <mergeCell ref="C22:F22"/>
    <mergeCell ref="C25:H25"/>
    <mergeCell ref="C28:H28"/>
    <mergeCell ref="A57:X57"/>
    <mergeCell ref="A58:X58"/>
    <mergeCell ref="B61:C61"/>
    <mergeCell ref="A62:X62"/>
    <mergeCell ref="B5:C5"/>
    <mergeCell ref="O16:V16"/>
    <mergeCell ref="F132:F135"/>
    <mergeCell ref="W63:W64"/>
    <mergeCell ref="X63:X64"/>
    <mergeCell ref="A63:A64"/>
    <mergeCell ref="G63:G64"/>
    <mergeCell ref="H63:K63"/>
    <mergeCell ref="L63:L64"/>
    <mergeCell ref="M63:M64"/>
    <mergeCell ref="N63:N64"/>
    <mergeCell ref="A65:A68"/>
    <mergeCell ref="B65:B66"/>
    <mergeCell ref="C65:C66"/>
    <mergeCell ref="D65:D66"/>
    <mergeCell ref="E65:E66"/>
    <mergeCell ref="F65:F68"/>
    <mergeCell ref="B67:B68"/>
    <mergeCell ref="C67:C68"/>
    <mergeCell ref="D67:D68"/>
    <mergeCell ref="E67:E68"/>
    <mergeCell ref="O63:O64"/>
    <mergeCell ref="P63:P64"/>
    <mergeCell ref="A120:A123"/>
    <mergeCell ref="F118:F119"/>
    <mergeCell ref="G118:G119"/>
    <mergeCell ref="H118:K118"/>
    <mergeCell ref="L118:L119"/>
    <mergeCell ref="A1:X1"/>
    <mergeCell ref="A2:X2"/>
    <mergeCell ref="A6:X6"/>
    <mergeCell ref="A7:A8"/>
    <mergeCell ref="C7:C8"/>
    <mergeCell ref="D7:D8"/>
    <mergeCell ref="E7:E8"/>
    <mergeCell ref="F7:F8"/>
    <mergeCell ref="G7:G8"/>
    <mergeCell ref="H7:K7"/>
    <mergeCell ref="U7:U8"/>
    <mergeCell ref="V7:V8"/>
    <mergeCell ref="W7:W8"/>
    <mergeCell ref="X7:X8"/>
    <mergeCell ref="P7:P8"/>
    <mergeCell ref="Q7:T7"/>
    <mergeCell ref="L7:L8"/>
    <mergeCell ref="M7:M8"/>
    <mergeCell ref="N7:N8"/>
    <mergeCell ref="O7:O8"/>
    <mergeCell ref="M118:M119"/>
    <mergeCell ref="G123:L123"/>
    <mergeCell ref="F73:F76"/>
    <mergeCell ref="X73:X75"/>
    <mergeCell ref="G68:L68"/>
    <mergeCell ref="O68:V68"/>
    <mergeCell ref="D73:D74"/>
    <mergeCell ref="E73:E74"/>
    <mergeCell ref="P118:P119"/>
    <mergeCell ref="D75:D76"/>
    <mergeCell ref="E75:E76"/>
    <mergeCell ref="X69:X71"/>
    <mergeCell ref="G72:L72"/>
    <mergeCell ref="O72:V72"/>
    <mergeCell ref="G76:L76"/>
    <mergeCell ref="O76:V76"/>
    <mergeCell ref="F69:F72"/>
    <mergeCell ref="Q118:T118"/>
    <mergeCell ref="U118:U119"/>
    <mergeCell ref="V118:V119"/>
    <mergeCell ref="W118:W119"/>
    <mergeCell ref="X118:X119"/>
    <mergeCell ref="D118:D119"/>
    <mergeCell ref="E118:E119"/>
    <mergeCell ref="C82:H82"/>
    <mergeCell ref="C85:H85"/>
    <mergeCell ref="A112:X112"/>
    <mergeCell ref="C118:C119"/>
    <mergeCell ref="A118:A119"/>
    <mergeCell ref="F148:F151"/>
    <mergeCell ref="F120:F123"/>
    <mergeCell ref="F124:F127"/>
    <mergeCell ref="F140:F143"/>
    <mergeCell ref="G135:L135"/>
    <mergeCell ref="O135:V135"/>
    <mergeCell ref="X124:X126"/>
    <mergeCell ref="G127:L127"/>
    <mergeCell ref="O151:V151"/>
    <mergeCell ref="G151:L151"/>
    <mergeCell ref="F144:F147"/>
    <mergeCell ref="X128:X130"/>
    <mergeCell ref="O127:V127"/>
    <mergeCell ref="X120:X122"/>
    <mergeCell ref="G131:L131"/>
    <mergeCell ref="O131:V131"/>
    <mergeCell ref="X132:X134"/>
    <mergeCell ref="B124:B125"/>
    <mergeCell ref="C124:C125"/>
    <mergeCell ref="B140:B141"/>
    <mergeCell ref="C140:C141"/>
    <mergeCell ref="D140:D141"/>
    <mergeCell ref="E140:E141"/>
    <mergeCell ref="B122:B123"/>
    <mergeCell ref="C122:C123"/>
    <mergeCell ref="D122:D123"/>
    <mergeCell ref="E122:E123"/>
    <mergeCell ref="O123:V123"/>
    <mergeCell ref="D124:D125"/>
    <mergeCell ref="E124:E125"/>
    <mergeCell ref="E132:E133"/>
    <mergeCell ref="B71:B72"/>
    <mergeCell ref="C71:C72"/>
    <mergeCell ref="D71:D72"/>
    <mergeCell ref="E71:E72"/>
    <mergeCell ref="B130:B131"/>
    <mergeCell ref="C130:C131"/>
    <mergeCell ref="D130:D131"/>
    <mergeCell ref="E130:E131"/>
    <mergeCell ref="D134:D135"/>
    <mergeCell ref="E134:E135"/>
    <mergeCell ref="D132:D133"/>
    <mergeCell ref="B126:B127"/>
    <mergeCell ref="C126:C127"/>
    <mergeCell ref="D126:D127"/>
    <mergeCell ref="E126:E127"/>
    <mergeCell ref="B120:B121"/>
    <mergeCell ref="C120:C121"/>
    <mergeCell ref="D120:D121"/>
    <mergeCell ref="E120:E121"/>
    <mergeCell ref="B73:B74"/>
    <mergeCell ref="C73:C74"/>
    <mergeCell ref="B75:B76"/>
    <mergeCell ref="C75:C76"/>
    <mergeCell ref="C79:F79"/>
    <mergeCell ref="E176:E177"/>
    <mergeCell ref="F176:F179"/>
    <mergeCell ref="A180:A183"/>
    <mergeCell ref="B180:B181"/>
    <mergeCell ref="C180:C181"/>
    <mergeCell ref="D180:D181"/>
    <mergeCell ref="E180:E181"/>
    <mergeCell ref="F180:F183"/>
    <mergeCell ref="B182:B183"/>
    <mergeCell ref="C182:C183"/>
    <mergeCell ref="D182:D183"/>
    <mergeCell ref="E182:E183"/>
    <mergeCell ref="B176:B179"/>
    <mergeCell ref="E178:E179"/>
    <mergeCell ref="A172:A175"/>
    <mergeCell ref="G183:L183"/>
    <mergeCell ref="O183:V183"/>
    <mergeCell ref="X170:X171"/>
    <mergeCell ref="B172:B173"/>
    <mergeCell ref="C172:C173"/>
    <mergeCell ref="D172:D173"/>
    <mergeCell ref="E172:E173"/>
    <mergeCell ref="F172:F175"/>
    <mergeCell ref="X172:X174"/>
    <mergeCell ref="G175:L175"/>
    <mergeCell ref="O175:V175"/>
    <mergeCell ref="U170:U171"/>
    <mergeCell ref="V170:V171"/>
    <mergeCell ref="W170:W171"/>
    <mergeCell ref="L170:L171"/>
    <mergeCell ref="M170:M171"/>
    <mergeCell ref="N170:N171"/>
    <mergeCell ref="O170:O171"/>
    <mergeCell ref="P170:P171"/>
    <mergeCell ref="Q170:T170"/>
    <mergeCell ref="A176:A179"/>
    <mergeCell ref="C176:C177"/>
    <mergeCell ref="D176:D177"/>
    <mergeCell ref="X180:X182"/>
    <mergeCell ref="X176:X178"/>
    <mergeCell ref="C178:C179"/>
    <mergeCell ref="D178:D179"/>
    <mergeCell ref="G179:L179"/>
    <mergeCell ref="O179:V179"/>
    <mergeCell ref="X140:X142"/>
    <mergeCell ref="B142:B143"/>
    <mergeCell ref="C142:C143"/>
    <mergeCell ref="D142:D143"/>
    <mergeCell ref="E142:E143"/>
    <mergeCell ref="G143:L143"/>
    <mergeCell ref="O143:V143"/>
    <mergeCell ref="D146:D147"/>
    <mergeCell ref="E146:E147"/>
    <mergeCell ref="X144:X146"/>
    <mergeCell ref="G147:L147"/>
    <mergeCell ref="O147:V147"/>
    <mergeCell ref="B146:B147"/>
    <mergeCell ref="C146:C147"/>
    <mergeCell ref="B148:B149"/>
    <mergeCell ref="B150:B151"/>
    <mergeCell ref="C148:C149"/>
    <mergeCell ref="D148:D149"/>
    <mergeCell ref="E148:E149"/>
    <mergeCell ref="C150:C151"/>
    <mergeCell ref="D150:D151"/>
    <mergeCell ref="E150:E151"/>
    <mergeCell ref="A9:A12"/>
    <mergeCell ref="B9:B10"/>
    <mergeCell ref="C9:C10"/>
    <mergeCell ref="D9:D10"/>
    <mergeCell ref="E9:E10"/>
    <mergeCell ref="A136:A139"/>
    <mergeCell ref="B136:B137"/>
    <mergeCell ref="B132:B135"/>
    <mergeCell ref="A144:A147"/>
    <mergeCell ref="B144:B145"/>
    <mergeCell ref="C144:C145"/>
    <mergeCell ref="A69:A72"/>
    <mergeCell ref="B69:B70"/>
    <mergeCell ref="C69:C70"/>
    <mergeCell ref="D69:D70"/>
    <mergeCell ref="E69:E70"/>
    <mergeCell ref="D144:D145"/>
    <mergeCell ref="E144:E145"/>
    <mergeCell ref="A73:A76"/>
    <mergeCell ref="A124:A127"/>
    <mergeCell ref="F9:F12"/>
    <mergeCell ref="X9:X11"/>
    <mergeCell ref="B11:B12"/>
    <mergeCell ref="C11:C12"/>
    <mergeCell ref="D11:D12"/>
    <mergeCell ref="E11:E12"/>
    <mergeCell ref="G12:L12"/>
    <mergeCell ref="O12:V12"/>
    <mergeCell ref="A17:A20"/>
    <mergeCell ref="B17:B18"/>
    <mergeCell ref="C17:C18"/>
    <mergeCell ref="D17:D18"/>
    <mergeCell ref="E17:E18"/>
    <mergeCell ref="F17:F20"/>
    <mergeCell ref="X17:X19"/>
    <mergeCell ref="B19:B20"/>
    <mergeCell ref="C19:C20"/>
    <mergeCell ref="D19:D20"/>
    <mergeCell ref="E19:E20"/>
    <mergeCell ref="G20:L20"/>
    <mergeCell ref="O20:V20"/>
    <mergeCell ref="A13:A16"/>
    <mergeCell ref="G16:L16"/>
    <mergeCell ref="X13:X15"/>
  </mergeCells>
  <printOptions horizontalCentered="1"/>
  <pageMargins left="0.23622047244094491" right="0.23622047244094491" top="0.31496062992125984" bottom="0.31496062992125984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211"/>
  <sheetViews>
    <sheetView view="pageBreakPreview" zoomScale="60" zoomScaleNormal="60" workbookViewId="0">
      <selection activeCell="A175" sqref="A175:C186"/>
    </sheetView>
  </sheetViews>
  <sheetFormatPr defaultColWidth="9.140625" defaultRowHeight="15"/>
  <cols>
    <col min="1" max="1" width="3.85546875" style="33" customWidth="1"/>
    <col min="2" max="2" width="15.5703125" style="75" customWidth="1"/>
    <col min="3" max="3" width="23.85546875" style="33" customWidth="1"/>
    <col min="4" max="4" width="6.42578125" style="78" customWidth="1"/>
    <col min="5" max="5" width="6" style="78" customWidth="1"/>
    <col min="6" max="6" width="17.28515625" style="33" customWidth="1"/>
    <col min="7" max="7" width="14.7109375" style="33" customWidth="1"/>
    <col min="8" max="11" width="5.7109375" style="33" customWidth="1"/>
    <col min="12" max="12" width="8.7109375" style="33" customWidth="1"/>
    <col min="13" max="13" width="8.42578125" style="33" customWidth="1"/>
    <col min="14" max="16" width="8.5703125" style="33" customWidth="1"/>
    <col min="17" max="20" width="5.7109375" style="33" customWidth="1"/>
    <col min="21" max="21" width="8.5703125" style="33" customWidth="1"/>
    <col min="22" max="22" width="8.7109375" style="33" customWidth="1"/>
    <col min="23" max="23" width="10.7109375" style="33" customWidth="1"/>
    <col min="24" max="24" width="8.28515625" style="33" customWidth="1"/>
    <col min="25" max="16384" width="9.140625" style="1"/>
  </cols>
  <sheetData>
    <row r="1" spans="1:27" ht="20.100000000000001" customHeight="1">
      <c r="A1" s="328" t="s">
        <v>140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</row>
    <row r="2" spans="1:27" ht="20.100000000000001" customHeight="1">
      <c r="A2" s="328" t="s">
        <v>151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</row>
    <row r="3" spans="1:27" ht="20.100000000000001" customHeight="1">
      <c r="B3" s="33"/>
      <c r="C3" s="34"/>
      <c r="D3" s="34"/>
      <c r="E3" s="33"/>
    </row>
    <row r="4" spans="1:27" ht="20.100000000000001" customHeight="1" thickBot="1">
      <c r="D4" s="379" t="s">
        <v>142</v>
      </c>
      <c r="E4" s="379"/>
      <c r="F4" s="380"/>
      <c r="G4" s="380"/>
      <c r="Q4" s="34" t="s">
        <v>141</v>
      </c>
    </row>
    <row r="5" spans="1:27" ht="20.100000000000001" customHeight="1" thickBot="1">
      <c r="A5" s="274" t="s">
        <v>81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6"/>
      <c r="Y5" s="2"/>
      <c r="Z5" s="2"/>
      <c r="AA5" s="2"/>
    </row>
    <row r="6" spans="1:27" ht="15.75" customHeight="1" thickBot="1">
      <c r="A6" s="325" t="s">
        <v>0</v>
      </c>
      <c r="B6" s="35" t="s">
        <v>2</v>
      </c>
      <c r="C6" s="325" t="s">
        <v>1</v>
      </c>
      <c r="D6" s="383" t="s">
        <v>28</v>
      </c>
      <c r="E6" s="381" t="s">
        <v>27</v>
      </c>
      <c r="F6" s="319" t="s">
        <v>17</v>
      </c>
      <c r="G6" s="330" t="s">
        <v>3</v>
      </c>
      <c r="H6" s="309" t="s">
        <v>50</v>
      </c>
      <c r="I6" s="310"/>
      <c r="J6" s="310"/>
      <c r="K6" s="311"/>
      <c r="L6" s="312" t="s">
        <v>32</v>
      </c>
      <c r="M6" s="312" t="s">
        <v>33</v>
      </c>
      <c r="N6" s="312" t="s">
        <v>34</v>
      </c>
      <c r="O6" s="329" t="s">
        <v>26</v>
      </c>
      <c r="P6" s="327" t="s">
        <v>31</v>
      </c>
      <c r="Q6" s="309" t="s">
        <v>51</v>
      </c>
      <c r="R6" s="310"/>
      <c r="S6" s="310"/>
      <c r="T6" s="311"/>
      <c r="U6" s="312" t="s">
        <v>30</v>
      </c>
      <c r="V6" s="312" t="s">
        <v>29</v>
      </c>
      <c r="W6" s="312" t="s">
        <v>35</v>
      </c>
      <c r="X6" s="312" t="s">
        <v>58</v>
      </c>
    </row>
    <row r="7" spans="1:27" ht="15.75" thickBot="1">
      <c r="A7" s="278"/>
      <c r="B7" s="36" t="s">
        <v>16</v>
      </c>
      <c r="C7" s="278"/>
      <c r="D7" s="378"/>
      <c r="E7" s="375"/>
      <c r="F7" s="284"/>
      <c r="G7" s="286"/>
      <c r="H7" s="79" t="s">
        <v>19</v>
      </c>
      <c r="I7" s="79" t="s">
        <v>20</v>
      </c>
      <c r="J7" s="79" t="s">
        <v>21</v>
      </c>
      <c r="K7" s="79" t="s">
        <v>22</v>
      </c>
      <c r="L7" s="291" t="s">
        <v>11</v>
      </c>
      <c r="M7" s="291" t="s">
        <v>23</v>
      </c>
      <c r="N7" s="291" t="s">
        <v>24</v>
      </c>
      <c r="O7" s="293"/>
      <c r="P7" s="282" t="s">
        <v>25</v>
      </c>
      <c r="Q7" s="79" t="s">
        <v>5</v>
      </c>
      <c r="R7" s="79" t="s">
        <v>6</v>
      </c>
      <c r="S7" s="79" t="s">
        <v>7</v>
      </c>
      <c r="T7" s="79" t="s">
        <v>8</v>
      </c>
      <c r="U7" s="291" t="s">
        <v>10</v>
      </c>
      <c r="V7" s="291" t="s">
        <v>9</v>
      </c>
      <c r="W7" s="291" t="s">
        <v>12</v>
      </c>
      <c r="X7" s="291" t="s">
        <v>15</v>
      </c>
    </row>
    <row r="8" spans="1:27" ht="15.75" thickBot="1">
      <c r="A8" s="305">
        <v>1</v>
      </c>
      <c r="B8" s="260" t="s">
        <v>116</v>
      </c>
      <c r="C8" s="210" t="s">
        <v>95</v>
      </c>
      <c r="D8" s="37">
        <v>2003</v>
      </c>
      <c r="E8" s="37" t="s">
        <v>66</v>
      </c>
      <c r="F8" s="320" t="s">
        <v>98</v>
      </c>
      <c r="G8" s="3" t="s">
        <v>4</v>
      </c>
      <c r="H8" s="38">
        <v>9.3000000000000007</v>
      </c>
      <c r="I8" s="39">
        <v>9.3000000000000007</v>
      </c>
      <c r="J8" s="40">
        <v>9.5</v>
      </c>
      <c r="K8" s="41">
        <v>9.5</v>
      </c>
      <c r="L8" s="42">
        <v>0.3</v>
      </c>
      <c r="M8" s="43">
        <f>(H8+I8+J8+K8-MAX(H8:K8)-MIN(H8:K8))/2</f>
        <v>9.4</v>
      </c>
      <c r="N8" s="44">
        <f>M8*2</f>
        <v>18.8</v>
      </c>
      <c r="O8" s="100">
        <v>91</v>
      </c>
      <c r="P8" s="98">
        <v>0.91</v>
      </c>
      <c r="Q8" s="38">
        <v>8.8000000000000007</v>
      </c>
      <c r="R8" s="39">
        <v>8.6999999999999993</v>
      </c>
      <c r="S8" s="40">
        <v>8.9</v>
      </c>
      <c r="T8" s="47">
        <v>8.6</v>
      </c>
      <c r="U8" s="43">
        <f>(Q8+R8+S8+T8-MAX(Q8:T8)-MIN(Q8:T8))/2</f>
        <v>8.75</v>
      </c>
      <c r="V8" s="44">
        <v>0</v>
      </c>
      <c r="W8" s="99">
        <f>SUM(U8,N8,P8)-L8-V8</f>
        <v>28.16</v>
      </c>
      <c r="X8" s="262" t="s">
        <v>60</v>
      </c>
    </row>
    <row r="9" spans="1:27" ht="15.75" thickBot="1">
      <c r="A9" s="306"/>
      <c r="B9" s="308"/>
      <c r="C9" s="299" t="s">
        <v>96</v>
      </c>
      <c r="D9" s="259">
        <v>2000</v>
      </c>
      <c r="E9" s="259" t="s">
        <v>66</v>
      </c>
      <c r="F9" s="321"/>
      <c r="G9" s="4" t="s">
        <v>18</v>
      </c>
      <c r="H9" s="38">
        <v>9.1</v>
      </c>
      <c r="I9" s="39">
        <v>9.1999999999999993</v>
      </c>
      <c r="J9" s="40">
        <v>9.3000000000000007</v>
      </c>
      <c r="K9" s="41">
        <v>9.1</v>
      </c>
      <c r="L9" s="42">
        <v>0</v>
      </c>
      <c r="M9" s="43">
        <f>(H9+I9+J9+K9-MAX(H9:K9)-MIN(H9:K9))/2</f>
        <v>9.1499999999999986</v>
      </c>
      <c r="N9" s="44">
        <f>M9*2</f>
        <v>18.299999999999997</v>
      </c>
      <c r="O9" s="100">
        <v>85</v>
      </c>
      <c r="P9" s="46">
        <v>0.85</v>
      </c>
      <c r="Q9" s="38">
        <v>8.6999999999999993</v>
      </c>
      <c r="R9" s="39">
        <v>8.8000000000000007</v>
      </c>
      <c r="S9" s="40">
        <v>8.9</v>
      </c>
      <c r="T9" s="47">
        <v>8.9</v>
      </c>
      <c r="U9" s="43">
        <f>(Q9+R9+S9+T9-MAX(Q9:T9)-MIN(Q9:T9))/2</f>
        <v>8.85</v>
      </c>
      <c r="V9" s="44">
        <v>0</v>
      </c>
      <c r="W9" s="48">
        <f>SUM(U9,N9,P9)-L9-V9</f>
        <v>28</v>
      </c>
      <c r="X9" s="263"/>
    </row>
    <row r="10" spans="1:27" ht="20.25" thickBot="1">
      <c r="A10" s="306"/>
      <c r="B10" s="297" t="s">
        <v>324</v>
      </c>
      <c r="C10" s="299"/>
      <c r="D10" s="259"/>
      <c r="E10" s="259"/>
      <c r="F10" s="321"/>
      <c r="G10" s="83" t="s">
        <v>52</v>
      </c>
      <c r="H10" s="38">
        <v>9.1999999999999993</v>
      </c>
      <c r="I10" s="39">
        <v>9.1999999999999993</v>
      </c>
      <c r="J10" s="40">
        <v>9</v>
      </c>
      <c r="K10" s="41">
        <v>9</v>
      </c>
      <c r="L10" s="42">
        <v>0</v>
      </c>
      <c r="M10" s="43">
        <f>(H10+I10+J10+K10-MAX(H10:K10)-MIN(H10:K10))/2</f>
        <v>9.1</v>
      </c>
      <c r="N10" s="44">
        <f>M10*2</f>
        <v>18.2</v>
      </c>
      <c r="O10" s="100">
        <v>111</v>
      </c>
      <c r="P10" s="46">
        <v>1.1100000000000001</v>
      </c>
      <c r="Q10" s="38">
        <v>8.6</v>
      </c>
      <c r="R10" s="39">
        <v>8.6999999999999993</v>
      </c>
      <c r="S10" s="40">
        <v>8.6999999999999993</v>
      </c>
      <c r="T10" s="47">
        <v>8.6999999999999993</v>
      </c>
      <c r="U10" s="43">
        <f>(Q10+R10+S10+T10-MAX(Q10:T10)-MIN(Q10:T10))/2</f>
        <v>8.6999999999999993</v>
      </c>
      <c r="V10" s="55">
        <v>0</v>
      </c>
      <c r="W10" s="48">
        <f>SUM(U10,N10,P10)-L10-V10</f>
        <v>28.009999999999998</v>
      </c>
      <c r="X10" s="264"/>
    </row>
    <row r="11" spans="1:27" ht="15.75" thickBot="1">
      <c r="A11" s="307"/>
      <c r="B11" s="298"/>
      <c r="C11" s="182" t="s">
        <v>97</v>
      </c>
      <c r="D11" s="173">
        <v>2001</v>
      </c>
      <c r="E11" s="173" t="s">
        <v>66</v>
      </c>
      <c r="F11" s="322"/>
      <c r="G11" s="268" t="s">
        <v>49</v>
      </c>
      <c r="H11" s="269"/>
      <c r="I11" s="269"/>
      <c r="J11" s="269"/>
      <c r="K11" s="269"/>
      <c r="L11" s="270"/>
      <c r="M11" s="56">
        <f>SUM(M8:M10)-L8-L9-L10</f>
        <v>27.349999999999998</v>
      </c>
      <c r="N11" s="57"/>
      <c r="O11" s="271" t="s">
        <v>53</v>
      </c>
      <c r="P11" s="272"/>
      <c r="Q11" s="272"/>
      <c r="R11" s="272"/>
      <c r="S11" s="272"/>
      <c r="T11" s="272"/>
      <c r="U11" s="272"/>
      <c r="V11" s="273"/>
      <c r="W11" s="80">
        <f>SUM(W8:W10)</f>
        <v>84.169999999999987</v>
      </c>
      <c r="X11" s="58">
        <f>M11</f>
        <v>27.349999999999998</v>
      </c>
    </row>
    <row r="12" spans="1:27" ht="15.75" thickBot="1">
      <c r="A12" s="389">
        <v>2</v>
      </c>
      <c r="B12" s="260" t="s">
        <v>283</v>
      </c>
      <c r="C12" s="177" t="s">
        <v>216</v>
      </c>
      <c r="D12" s="37">
        <v>2003</v>
      </c>
      <c r="E12" s="37" t="s">
        <v>94</v>
      </c>
      <c r="F12" s="260" t="s">
        <v>285</v>
      </c>
      <c r="G12" s="3" t="s">
        <v>4</v>
      </c>
      <c r="H12" s="38">
        <v>9.1</v>
      </c>
      <c r="I12" s="39">
        <v>9.1999999999999993</v>
      </c>
      <c r="J12" s="40">
        <v>9.4</v>
      </c>
      <c r="K12" s="41">
        <v>9.3000000000000007</v>
      </c>
      <c r="L12" s="42">
        <v>0</v>
      </c>
      <c r="M12" s="43">
        <f>(H12+I12+J12+K12-MAX(H12:K12)-MIN(H12:K12))/2</f>
        <v>9.25</v>
      </c>
      <c r="N12" s="44">
        <f>M12*2</f>
        <v>18.5</v>
      </c>
      <c r="O12" s="100">
        <v>95</v>
      </c>
      <c r="P12" s="98">
        <v>0.95</v>
      </c>
      <c r="Q12" s="38">
        <v>8.6999999999999993</v>
      </c>
      <c r="R12" s="39">
        <v>8.6</v>
      </c>
      <c r="S12" s="40">
        <v>8.6999999999999993</v>
      </c>
      <c r="T12" s="47">
        <v>8.4</v>
      </c>
      <c r="U12" s="43">
        <f>(Q12+R12+S12+T12-MAX(Q12:T12)-MIN(Q12:T12))/2</f>
        <v>8.6499999999999986</v>
      </c>
      <c r="V12" s="44">
        <v>0</v>
      </c>
      <c r="W12" s="99">
        <f>SUM(U12,N12,P12)-L12-V12</f>
        <v>28.099999999999998</v>
      </c>
      <c r="X12" s="262" t="s">
        <v>60</v>
      </c>
    </row>
    <row r="13" spans="1:27" ht="15.75" thickBot="1">
      <c r="A13" s="390"/>
      <c r="B13" s="297"/>
      <c r="C13" s="299" t="s">
        <v>217</v>
      </c>
      <c r="D13" s="259">
        <v>1997</v>
      </c>
      <c r="E13" s="259" t="s">
        <v>94</v>
      </c>
      <c r="F13" s="259"/>
      <c r="G13" s="4" t="s">
        <v>18</v>
      </c>
      <c r="H13" s="38">
        <v>9.1</v>
      </c>
      <c r="I13" s="39">
        <v>9</v>
      </c>
      <c r="J13" s="40">
        <v>9.3000000000000007</v>
      </c>
      <c r="K13" s="41">
        <v>9.3000000000000007</v>
      </c>
      <c r="L13" s="42">
        <v>0</v>
      </c>
      <c r="M13" s="43">
        <f>(H13+I13+J13+K13-MAX(H13:K13)-MIN(H13:K13))/2</f>
        <v>9.2000000000000011</v>
      </c>
      <c r="N13" s="44">
        <f>M13*2</f>
        <v>18.400000000000002</v>
      </c>
      <c r="O13" s="100">
        <v>81</v>
      </c>
      <c r="P13" s="46">
        <v>0.81</v>
      </c>
      <c r="Q13" s="38">
        <v>8.6</v>
      </c>
      <c r="R13" s="39">
        <v>8.3000000000000007</v>
      </c>
      <c r="S13" s="40">
        <v>8.4</v>
      </c>
      <c r="T13" s="47">
        <v>8.4</v>
      </c>
      <c r="U13" s="43">
        <f>(Q13+R13+S13+T13-MAX(Q13:T13)-MIN(Q13:T13))/2</f>
        <v>8.3999999999999968</v>
      </c>
      <c r="V13" s="44">
        <v>0</v>
      </c>
      <c r="W13" s="48">
        <f>SUM(U13,N13,P13)-L13-V13</f>
        <v>27.609999999999996</v>
      </c>
      <c r="X13" s="263"/>
    </row>
    <row r="14" spans="1:27" ht="20.25" thickBot="1">
      <c r="A14" s="390"/>
      <c r="B14" s="297" t="s">
        <v>284</v>
      </c>
      <c r="C14" s="299"/>
      <c r="D14" s="259"/>
      <c r="E14" s="259"/>
      <c r="F14" s="259"/>
      <c r="G14" s="83" t="s">
        <v>52</v>
      </c>
      <c r="H14" s="38">
        <v>9.3000000000000007</v>
      </c>
      <c r="I14" s="39">
        <v>9.3000000000000007</v>
      </c>
      <c r="J14" s="40">
        <v>9.1</v>
      </c>
      <c r="K14" s="41">
        <v>9.1999999999999993</v>
      </c>
      <c r="L14" s="42">
        <v>0</v>
      </c>
      <c r="M14" s="43">
        <f>(H14+I14+J14+K14-MAX(H14:K14)-MIN(H14:K14))/2</f>
        <v>9.2500000000000036</v>
      </c>
      <c r="N14" s="44">
        <f>M14*2</f>
        <v>18.500000000000007</v>
      </c>
      <c r="O14" s="100">
        <v>115</v>
      </c>
      <c r="P14" s="46">
        <v>1.1499999999999999</v>
      </c>
      <c r="Q14" s="38">
        <v>8.6999999999999993</v>
      </c>
      <c r="R14" s="39">
        <v>8.8000000000000007</v>
      </c>
      <c r="S14" s="40">
        <v>8.6999999999999993</v>
      </c>
      <c r="T14" s="47">
        <v>8.6</v>
      </c>
      <c r="U14" s="43">
        <f>(Q14+R14+S14+T14-MAX(Q14:T14)-MIN(Q14:T14))/2</f>
        <v>8.6999999999999993</v>
      </c>
      <c r="V14" s="55">
        <v>0</v>
      </c>
      <c r="W14" s="48">
        <f>SUM(U14,N14,P14)-L14-V14</f>
        <v>28.350000000000005</v>
      </c>
      <c r="X14" s="264"/>
    </row>
    <row r="15" spans="1:27" ht="15.75" thickBot="1">
      <c r="A15" s="391"/>
      <c r="B15" s="303"/>
      <c r="C15" s="182" t="s">
        <v>218</v>
      </c>
      <c r="D15" s="173">
        <v>1997</v>
      </c>
      <c r="E15" s="173" t="s">
        <v>94</v>
      </c>
      <c r="F15" s="261"/>
      <c r="G15" s="268" t="s">
        <v>49</v>
      </c>
      <c r="H15" s="269"/>
      <c r="I15" s="269"/>
      <c r="J15" s="269"/>
      <c r="K15" s="269"/>
      <c r="L15" s="270"/>
      <c r="M15" s="56">
        <f>SUM(M12:M14)-L12-L13-L14</f>
        <v>27.700000000000006</v>
      </c>
      <c r="N15" s="57"/>
      <c r="O15" s="271" t="s">
        <v>53</v>
      </c>
      <c r="P15" s="272"/>
      <c r="Q15" s="272"/>
      <c r="R15" s="272"/>
      <c r="S15" s="272"/>
      <c r="T15" s="272"/>
      <c r="U15" s="272"/>
      <c r="V15" s="273"/>
      <c r="W15" s="80">
        <f>SUM(W12:W14)</f>
        <v>84.06</v>
      </c>
      <c r="X15" s="58">
        <f>M15</f>
        <v>27.700000000000006</v>
      </c>
    </row>
    <row r="16" spans="1:27" ht="15.75" thickBot="1">
      <c r="A16" s="305">
        <v>3</v>
      </c>
      <c r="B16" s="387" t="s">
        <v>252</v>
      </c>
      <c r="C16" s="177" t="s">
        <v>229</v>
      </c>
      <c r="D16" s="37">
        <v>2003</v>
      </c>
      <c r="E16" s="37" t="s">
        <v>94</v>
      </c>
      <c r="F16" s="260" t="s">
        <v>321</v>
      </c>
      <c r="G16" s="3" t="s">
        <v>4</v>
      </c>
      <c r="H16" s="38">
        <v>9.3000000000000007</v>
      </c>
      <c r="I16" s="39">
        <v>9.3000000000000007</v>
      </c>
      <c r="J16" s="40">
        <v>9.3000000000000007</v>
      </c>
      <c r="K16" s="41">
        <v>9.1999999999999993</v>
      </c>
      <c r="L16" s="42">
        <v>0</v>
      </c>
      <c r="M16" s="43">
        <f>(H16+I16+J16+K16-MAX(H16:K16)-MIN(H16:K16))/2</f>
        <v>9.3000000000000007</v>
      </c>
      <c r="N16" s="44">
        <f>M16*2</f>
        <v>18.600000000000001</v>
      </c>
      <c r="O16" s="100">
        <v>98</v>
      </c>
      <c r="P16" s="98">
        <v>0.98</v>
      </c>
      <c r="Q16" s="38">
        <v>8.6</v>
      </c>
      <c r="R16" s="39">
        <v>8.5</v>
      </c>
      <c r="S16" s="40">
        <v>8.6999999999999993</v>
      </c>
      <c r="T16" s="47">
        <v>8.6999999999999993</v>
      </c>
      <c r="U16" s="43">
        <f>(Q16+R16+S16+T16-MAX(Q16:T16)-MIN(Q16:T16))/2</f>
        <v>8.65</v>
      </c>
      <c r="V16" s="44">
        <v>0</v>
      </c>
      <c r="W16" s="99">
        <f>SUM(U16,N16,P16)-L16-V16</f>
        <v>28.23</v>
      </c>
      <c r="X16" s="262" t="s">
        <v>60</v>
      </c>
    </row>
    <row r="17" spans="1:24" ht="15.75" thickBot="1">
      <c r="A17" s="306"/>
      <c r="B17" s="388"/>
      <c r="C17" s="299" t="s">
        <v>230</v>
      </c>
      <c r="D17" s="259">
        <v>1997</v>
      </c>
      <c r="E17" s="259" t="s">
        <v>94</v>
      </c>
      <c r="F17" s="259"/>
      <c r="G17" s="4" t="s">
        <v>18</v>
      </c>
      <c r="H17" s="38">
        <v>9.1</v>
      </c>
      <c r="I17" s="39">
        <v>9.1</v>
      </c>
      <c r="J17" s="40">
        <v>9.1999999999999993</v>
      </c>
      <c r="K17" s="41">
        <v>9.1999999999999993</v>
      </c>
      <c r="L17" s="42">
        <v>0</v>
      </c>
      <c r="M17" s="43">
        <f>(H17+I17+J17+K17-MAX(H17:K17)-MIN(H17:K17))/2</f>
        <v>9.1499999999999986</v>
      </c>
      <c r="N17" s="44">
        <f>M17*2</f>
        <v>18.299999999999997</v>
      </c>
      <c r="O17" s="100">
        <v>83</v>
      </c>
      <c r="P17" s="46">
        <v>0.83</v>
      </c>
      <c r="Q17" s="38">
        <v>8.3000000000000007</v>
      </c>
      <c r="R17" s="39">
        <v>8.5</v>
      </c>
      <c r="S17" s="40">
        <v>8.5</v>
      </c>
      <c r="T17" s="47">
        <v>8.5</v>
      </c>
      <c r="U17" s="43">
        <f>(Q17+R17+S17+T17-MAX(Q17:T17)-MIN(Q17:T17))/2</f>
        <v>8.4999999999999982</v>
      </c>
      <c r="V17" s="44">
        <v>0</v>
      </c>
      <c r="W17" s="48">
        <f>SUM(U17,N17,P17)-L17-V17</f>
        <v>27.629999999999995</v>
      </c>
      <c r="X17" s="263"/>
    </row>
    <row r="18" spans="1:24" ht="20.25" thickBot="1">
      <c r="A18" s="306"/>
      <c r="B18" s="388" t="s">
        <v>256</v>
      </c>
      <c r="C18" s="299"/>
      <c r="D18" s="259"/>
      <c r="E18" s="259"/>
      <c r="F18" s="259"/>
      <c r="G18" s="83" t="s">
        <v>52</v>
      </c>
      <c r="H18" s="38">
        <v>9.1999999999999993</v>
      </c>
      <c r="I18" s="39">
        <v>9.1999999999999993</v>
      </c>
      <c r="J18" s="40">
        <v>9.3000000000000007</v>
      </c>
      <c r="K18" s="41">
        <v>9.1</v>
      </c>
      <c r="L18" s="42">
        <v>0</v>
      </c>
      <c r="M18" s="43">
        <f>(H18+I18+J18+K18-MAX(H18:K18)-MIN(H18:K18))/2</f>
        <v>9.1999999999999993</v>
      </c>
      <c r="N18" s="44">
        <f>M18*2</f>
        <v>18.399999999999999</v>
      </c>
      <c r="O18" s="100">
        <v>115</v>
      </c>
      <c r="P18" s="46">
        <v>1.1499999999999999</v>
      </c>
      <c r="Q18" s="38">
        <v>8.6999999999999993</v>
      </c>
      <c r="R18" s="39">
        <v>8.6</v>
      </c>
      <c r="S18" s="40">
        <v>8.6</v>
      </c>
      <c r="T18" s="47">
        <v>8.5</v>
      </c>
      <c r="U18" s="43">
        <f>(Q18+R18+S18+T18-MAX(Q18:T18)-MIN(Q18:T18))/2</f>
        <v>8.6</v>
      </c>
      <c r="V18" s="55">
        <v>0</v>
      </c>
      <c r="W18" s="48">
        <f>SUM(U18,N18,P18)-L18-V18</f>
        <v>28.15</v>
      </c>
      <c r="X18" s="264"/>
    </row>
    <row r="19" spans="1:24" ht="15.75" thickBot="1">
      <c r="A19" s="307"/>
      <c r="B19" s="392"/>
      <c r="C19" s="182" t="s">
        <v>231</v>
      </c>
      <c r="D19" s="173">
        <v>1999</v>
      </c>
      <c r="E19" s="173" t="s">
        <v>94</v>
      </c>
      <c r="F19" s="261"/>
      <c r="G19" s="268" t="s">
        <v>49</v>
      </c>
      <c r="H19" s="269"/>
      <c r="I19" s="269"/>
      <c r="J19" s="269"/>
      <c r="K19" s="269"/>
      <c r="L19" s="270"/>
      <c r="M19" s="56">
        <f>SUM(M16:M18)-L16-L17-L18</f>
        <v>27.65</v>
      </c>
      <c r="N19" s="57"/>
      <c r="O19" s="271" t="s">
        <v>53</v>
      </c>
      <c r="P19" s="272"/>
      <c r="Q19" s="272"/>
      <c r="R19" s="272"/>
      <c r="S19" s="272"/>
      <c r="T19" s="272"/>
      <c r="U19" s="272"/>
      <c r="V19" s="273"/>
      <c r="W19" s="80">
        <f>SUM(W16:W18)</f>
        <v>84.009999999999991</v>
      </c>
      <c r="X19" s="58">
        <f>M19</f>
        <v>27.65</v>
      </c>
    </row>
    <row r="20" spans="1:24" ht="15.75" thickBot="1">
      <c r="A20" s="305">
        <v>4</v>
      </c>
      <c r="B20" s="260" t="s">
        <v>238</v>
      </c>
      <c r="C20" s="210" t="s">
        <v>226</v>
      </c>
      <c r="D20" s="37">
        <v>2003</v>
      </c>
      <c r="E20" s="37" t="s">
        <v>94</v>
      </c>
      <c r="F20" s="260" t="s">
        <v>239</v>
      </c>
      <c r="G20" s="3" t="s">
        <v>4</v>
      </c>
      <c r="H20" s="38">
        <v>9.1999999999999993</v>
      </c>
      <c r="I20" s="39">
        <v>9.1999999999999993</v>
      </c>
      <c r="J20" s="40">
        <v>9.3000000000000007</v>
      </c>
      <c r="K20" s="41">
        <v>9.3000000000000007</v>
      </c>
      <c r="L20" s="42">
        <v>0</v>
      </c>
      <c r="M20" s="43">
        <f>(H20+I20+J20+K20-MAX(H20:K20)-MIN(H20:K20))/2</f>
        <v>9.25</v>
      </c>
      <c r="N20" s="44">
        <f>M20*2</f>
        <v>18.5</v>
      </c>
      <c r="O20" s="100">
        <v>95</v>
      </c>
      <c r="P20" s="98">
        <v>0.95</v>
      </c>
      <c r="Q20" s="38">
        <v>8.5</v>
      </c>
      <c r="R20" s="39">
        <v>8.6</v>
      </c>
      <c r="S20" s="40">
        <v>8.6</v>
      </c>
      <c r="T20" s="47">
        <v>8.8000000000000007</v>
      </c>
      <c r="U20" s="43">
        <f>(Q20+R20+S20+T20-MAX(Q20:T20)-MIN(Q20:T20))/2</f>
        <v>8.6</v>
      </c>
      <c r="V20" s="44">
        <v>0</v>
      </c>
      <c r="W20" s="99">
        <f>SUM(U20,N20,P20)-L20-V20</f>
        <v>28.05</v>
      </c>
      <c r="X20" s="262" t="s">
        <v>60</v>
      </c>
    </row>
    <row r="21" spans="1:24" ht="15.75" thickBot="1">
      <c r="A21" s="384"/>
      <c r="B21" s="297"/>
      <c r="C21" s="299" t="s">
        <v>227</v>
      </c>
      <c r="D21" s="259">
        <v>2001</v>
      </c>
      <c r="E21" s="259" t="s">
        <v>94</v>
      </c>
      <c r="F21" s="297"/>
      <c r="G21" s="4" t="s">
        <v>18</v>
      </c>
      <c r="H21" s="38">
        <v>9.1999999999999993</v>
      </c>
      <c r="I21" s="39">
        <v>9.1</v>
      </c>
      <c r="J21" s="40">
        <v>9</v>
      </c>
      <c r="K21" s="41">
        <v>9</v>
      </c>
      <c r="L21" s="42">
        <v>0</v>
      </c>
      <c r="M21" s="43">
        <f>(H21+I21+J21+K21-MAX(H21:K21)-MIN(H21:K21))/2</f>
        <v>9.0499999999999989</v>
      </c>
      <c r="N21" s="44">
        <f>M21*2</f>
        <v>18.099999999999998</v>
      </c>
      <c r="O21" s="100">
        <v>82</v>
      </c>
      <c r="P21" s="46">
        <v>0.82</v>
      </c>
      <c r="Q21" s="38">
        <v>8.6999999999999993</v>
      </c>
      <c r="R21" s="39">
        <v>8.5</v>
      </c>
      <c r="S21" s="40">
        <v>8.5</v>
      </c>
      <c r="T21" s="47">
        <v>8.6</v>
      </c>
      <c r="U21" s="43">
        <f>(Q21+R21+S21+T21-MAX(Q21:T21)-MIN(Q21:T21))/2</f>
        <v>8.5499999999999989</v>
      </c>
      <c r="V21" s="44">
        <v>0</v>
      </c>
      <c r="W21" s="48">
        <f>SUM(U21,N21,P21)-L21-V21</f>
        <v>27.47</v>
      </c>
      <c r="X21" s="263"/>
    </row>
    <row r="22" spans="1:24" ht="20.25" thickBot="1">
      <c r="A22" s="384"/>
      <c r="B22" s="297" t="s">
        <v>299</v>
      </c>
      <c r="C22" s="299"/>
      <c r="D22" s="259"/>
      <c r="E22" s="259"/>
      <c r="F22" s="297"/>
      <c r="G22" s="83" t="s">
        <v>52</v>
      </c>
      <c r="H22" s="38">
        <v>9</v>
      </c>
      <c r="I22" s="39">
        <v>8.9</v>
      </c>
      <c r="J22" s="40">
        <v>9.1</v>
      </c>
      <c r="K22" s="41">
        <v>9.1</v>
      </c>
      <c r="L22" s="42">
        <v>0</v>
      </c>
      <c r="M22" s="43">
        <f>(H22+I22+J22+K22-MAX(H22:K22)-MIN(H22:K22))/2</f>
        <v>9.0500000000000007</v>
      </c>
      <c r="N22" s="44">
        <f>M22*2</f>
        <v>18.100000000000001</v>
      </c>
      <c r="O22" s="100">
        <v>112</v>
      </c>
      <c r="P22" s="46">
        <v>1.1200000000000001</v>
      </c>
      <c r="Q22" s="38">
        <v>8.1999999999999993</v>
      </c>
      <c r="R22" s="39">
        <v>8</v>
      </c>
      <c r="S22" s="40">
        <v>8.1999999999999993</v>
      </c>
      <c r="T22" s="47">
        <v>8.3000000000000007</v>
      </c>
      <c r="U22" s="43">
        <f>(Q22+R22+S22+T22-MAX(Q22:T22)-MIN(Q22:T22))/2</f>
        <v>8.2000000000000011</v>
      </c>
      <c r="V22" s="55">
        <v>0</v>
      </c>
      <c r="W22" s="48">
        <f>SUM(U22,N22,P22)-L22-V22</f>
        <v>27.420000000000005</v>
      </c>
      <c r="X22" s="264"/>
    </row>
    <row r="23" spans="1:24" ht="15.75" thickBot="1">
      <c r="A23" s="385"/>
      <c r="B23" s="303"/>
      <c r="C23" s="182" t="s">
        <v>228</v>
      </c>
      <c r="D23" s="173">
        <v>2000</v>
      </c>
      <c r="E23" s="173" t="s">
        <v>94</v>
      </c>
      <c r="F23" s="303"/>
      <c r="G23" s="268" t="s">
        <v>49</v>
      </c>
      <c r="H23" s="269"/>
      <c r="I23" s="269"/>
      <c r="J23" s="269"/>
      <c r="K23" s="269"/>
      <c r="L23" s="270"/>
      <c r="M23" s="56">
        <f>SUM(M20:M22)-L20-L21-L22</f>
        <v>27.349999999999998</v>
      </c>
      <c r="N23" s="57"/>
      <c r="O23" s="271" t="s">
        <v>53</v>
      </c>
      <c r="P23" s="272"/>
      <c r="Q23" s="272"/>
      <c r="R23" s="272"/>
      <c r="S23" s="272"/>
      <c r="T23" s="272"/>
      <c r="U23" s="272"/>
      <c r="V23" s="273"/>
      <c r="W23" s="80">
        <f>SUM(W20:W22)</f>
        <v>82.94</v>
      </c>
      <c r="X23" s="58">
        <f>M23</f>
        <v>27.349999999999998</v>
      </c>
    </row>
    <row r="24" spans="1:24" ht="15.75" thickBot="1">
      <c r="A24" s="305">
        <v>5</v>
      </c>
      <c r="B24" s="260" t="s">
        <v>317</v>
      </c>
      <c r="C24" s="177" t="s">
        <v>91</v>
      </c>
      <c r="D24" s="37">
        <v>2003</v>
      </c>
      <c r="E24" s="37" t="s">
        <v>94</v>
      </c>
      <c r="F24" s="260" t="s">
        <v>319</v>
      </c>
      <c r="G24" s="3" t="s">
        <v>4</v>
      </c>
      <c r="H24" s="38">
        <v>8.9</v>
      </c>
      <c r="I24" s="39">
        <v>8.9</v>
      </c>
      <c r="J24" s="40">
        <v>9</v>
      </c>
      <c r="K24" s="41">
        <v>9.1</v>
      </c>
      <c r="L24" s="42">
        <v>0</v>
      </c>
      <c r="M24" s="43">
        <f>(H24+I24+J24+K24-MAX(H24:K24)-MIN(H24:K24))/2</f>
        <v>8.9499999999999993</v>
      </c>
      <c r="N24" s="44">
        <f>M24*2</f>
        <v>17.899999999999999</v>
      </c>
      <c r="O24" s="100">
        <v>92</v>
      </c>
      <c r="P24" s="98">
        <v>0.92</v>
      </c>
      <c r="Q24" s="38">
        <v>8.1999999999999993</v>
      </c>
      <c r="R24" s="39">
        <v>8.5</v>
      </c>
      <c r="S24" s="40">
        <v>8.5</v>
      </c>
      <c r="T24" s="47">
        <v>8.4</v>
      </c>
      <c r="U24" s="43">
        <f>(Q24+R24+S24+T24-MAX(Q24:T24)-MIN(Q24:T24))/2</f>
        <v>8.4500000000000011</v>
      </c>
      <c r="V24" s="44">
        <v>0</v>
      </c>
      <c r="W24" s="99">
        <f>SUM(U24,N24,P24)-L24-V24</f>
        <v>27.270000000000003</v>
      </c>
      <c r="X24" s="262" t="s">
        <v>60</v>
      </c>
    </row>
    <row r="25" spans="1:24" ht="15.75" thickBot="1">
      <c r="A25" s="306"/>
      <c r="B25" s="297"/>
      <c r="C25" s="299" t="s">
        <v>92</v>
      </c>
      <c r="D25" s="259">
        <v>2002</v>
      </c>
      <c r="E25" s="259" t="s">
        <v>94</v>
      </c>
      <c r="F25" s="259"/>
      <c r="G25" s="4" t="s">
        <v>18</v>
      </c>
      <c r="H25" s="38">
        <v>9.1999999999999993</v>
      </c>
      <c r="I25" s="39">
        <v>9.1999999999999993</v>
      </c>
      <c r="J25" s="40">
        <v>9.3000000000000007</v>
      </c>
      <c r="K25" s="41">
        <v>9.1</v>
      </c>
      <c r="L25" s="42">
        <v>0</v>
      </c>
      <c r="M25" s="43">
        <f>(H25+I25+J25+K25-MAX(H25:K25)-MIN(H25:K25))/2</f>
        <v>9.1999999999999993</v>
      </c>
      <c r="N25" s="44">
        <f>M25*2</f>
        <v>18.399999999999999</v>
      </c>
      <c r="O25" s="100">
        <v>80</v>
      </c>
      <c r="P25" s="46">
        <v>0.8</v>
      </c>
      <c r="Q25" s="38">
        <v>8</v>
      </c>
      <c r="R25" s="39">
        <v>8</v>
      </c>
      <c r="S25" s="40">
        <v>8</v>
      </c>
      <c r="T25" s="47">
        <v>8</v>
      </c>
      <c r="U25" s="43">
        <f>(Q25+R25+S25+T25-MAX(Q25:T25)-MIN(Q25:T25))/2</f>
        <v>8</v>
      </c>
      <c r="V25" s="44">
        <v>0</v>
      </c>
      <c r="W25" s="48">
        <f>SUM(U25,N25,P25)-L25-V25</f>
        <v>27.2</v>
      </c>
      <c r="X25" s="263"/>
    </row>
    <row r="26" spans="1:24" ht="20.25" thickBot="1">
      <c r="A26" s="306"/>
      <c r="B26" s="297" t="s">
        <v>318</v>
      </c>
      <c r="C26" s="299"/>
      <c r="D26" s="259"/>
      <c r="E26" s="259"/>
      <c r="F26" s="259"/>
      <c r="G26" s="83" t="s">
        <v>52</v>
      </c>
      <c r="H26" s="38">
        <v>9</v>
      </c>
      <c r="I26" s="39">
        <v>9</v>
      </c>
      <c r="J26" s="40">
        <v>9.1999999999999993</v>
      </c>
      <c r="K26" s="41">
        <v>9.3000000000000007</v>
      </c>
      <c r="L26" s="42">
        <v>0</v>
      </c>
      <c r="M26" s="43">
        <f>(H26+I26+J26+K26-MAX(H26:K26)-MIN(H26:K26))/2</f>
        <v>9.1</v>
      </c>
      <c r="N26" s="44">
        <f>M26*2</f>
        <v>18.2</v>
      </c>
      <c r="O26" s="100">
        <v>110</v>
      </c>
      <c r="P26" s="46">
        <v>1.1000000000000001</v>
      </c>
      <c r="Q26" s="38">
        <v>8.1999999999999993</v>
      </c>
      <c r="R26" s="39">
        <v>8.3000000000000007</v>
      </c>
      <c r="S26" s="40">
        <v>8.3000000000000007</v>
      </c>
      <c r="T26" s="47">
        <v>8.3000000000000007</v>
      </c>
      <c r="U26" s="43">
        <f>(Q26+R26+S26+T26-MAX(Q26:T26)-MIN(Q26:T26))/2</f>
        <v>8.3000000000000007</v>
      </c>
      <c r="V26" s="55">
        <v>0</v>
      </c>
      <c r="W26" s="48">
        <f>SUM(U26,N26,P26)-L26-V26</f>
        <v>27.6</v>
      </c>
      <c r="X26" s="264"/>
    </row>
    <row r="27" spans="1:24" ht="15.75" thickBot="1">
      <c r="A27" s="307"/>
      <c r="B27" s="303"/>
      <c r="C27" s="182" t="s">
        <v>404</v>
      </c>
      <c r="D27" s="173">
        <v>2000</v>
      </c>
      <c r="E27" s="173" t="s">
        <v>94</v>
      </c>
      <c r="F27" s="261"/>
      <c r="G27" s="268" t="s">
        <v>49</v>
      </c>
      <c r="H27" s="269"/>
      <c r="I27" s="269"/>
      <c r="J27" s="269"/>
      <c r="K27" s="269"/>
      <c r="L27" s="270"/>
      <c r="M27" s="56">
        <f>SUM(M24:M26)-L24-L25-L26</f>
        <v>27.25</v>
      </c>
      <c r="N27" s="57"/>
      <c r="O27" s="271" t="s">
        <v>53</v>
      </c>
      <c r="P27" s="272"/>
      <c r="Q27" s="272"/>
      <c r="R27" s="272"/>
      <c r="S27" s="272"/>
      <c r="T27" s="272"/>
      <c r="U27" s="272"/>
      <c r="V27" s="273"/>
      <c r="W27" s="80">
        <f>SUM(W24:W26)</f>
        <v>82.07</v>
      </c>
      <c r="X27" s="58">
        <f>M27</f>
        <v>27.25</v>
      </c>
    </row>
    <row r="28" spans="1:24" ht="15.75" thickBot="1">
      <c r="A28" s="305">
        <v>6</v>
      </c>
      <c r="B28" s="260" t="s">
        <v>283</v>
      </c>
      <c r="C28" s="177" t="s">
        <v>219</v>
      </c>
      <c r="D28" s="37">
        <v>2003</v>
      </c>
      <c r="E28" s="37" t="s">
        <v>94</v>
      </c>
      <c r="F28" s="260" t="s">
        <v>286</v>
      </c>
      <c r="G28" s="3" t="s">
        <v>4</v>
      </c>
      <c r="H28" s="38">
        <v>9.1</v>
      </c>
      <c r="I28" s="39">
        <v>9</v>
      </c>
      <c r="J28" s="40">
        <v>9</v>
      </c>
      <c r="K28" s="41">
        <v>9.1</v>
      </c>
      <c r="L28" s="42">
        <v>0</v>
      </c>
      <c r="M28" s="43">
        <f>(H28+I28+J28+K28-MAX(H28:K28)-MIN(H28:K28))/2</f>
        <v>9.0500000000000007</v>
      </c>
      <c r="N28" s="44">
        <f>M28*2</f>
        <v>18.100000000000001</v>
      </c>
      <c r="O28" s="100">
        <v>96</v>
      </c>
      <c r="P28" s="46">
        <v>0.96</v>
      </c>
      <c r="Q28" s="38">
        <v>8.3000000000000007</v>
      </c>
      <c r="R28" s="39">
        <v>8.5</v>
      </c>
      <c r="S28" s="40">
        <v>8.6999999999999993</v>
      </c>
      <c r="T28" s="47">
        <v>8.5</v>
      </c>
      <c r="U28" s="43">
        <f>(Q28+R28+S28+T28-MAX(Q28:T28)-MIN(Q28:T28))/2</f>
        <v>8.5</v>
      </c>
      <c r="V28" s="44">
        <v>0</v>
      </c>
      <c r="W28" s="48">
        <f>SUM(U28,N28,P28)-L28-V28</f>
        <v>27.560000000000002</v>
      </c>
      <c r="X28" s="262" t="s">
        <v>60</v>
      </c>
    </row>
    <row r="29" spans="1:24" ht="15.75" thickBot="1">
      <c r="A29" s="306"/>
      <c r="B29" s="297"/>
      <c r="C29" s="299" t="s">
        <v>220</v>
      </c>
      <c r="D29" s="259">
        <v>1999</v>
      </c>
      <c r="E29" s="259" t="s">
        <v>94</v>
      </c>
      <c r="F29" s="259"/>
      <c r="G29" s="4" t="s">
        <v>18</v>
      </c>
      <c r="H29" s="38">
        <v>8.9</v>
      </c>
      <c r="I29" s="39">
        <v>9</v>
      </c>
      <c r="J29" s="40">
        <v>8.9</v>
      </c>
      <c r="K29" s="41">
        <v>9</v>
      </c>
      <c r="L29" s="42">
        <v>0</v>
      </c>
      <c r="M29" s="43">
        <f>(H29+I29+J29+K29-MAX(H29:K29)-MIN(H29:K29))/2</f>
        <v>8.9499999999999993</v>
      </c>
      <c r="N29" s="44">
        <f>M29*2</f>
        <v>17.899999999999999</v>
      </c>
      <c r="O29" s="100">
        <v>83</v>
      </c>
      <c r="P29" s="46">
        <v>0.83</v>
      </c>
      <c r="Q29" s="38">
        <v>8.5</v>
      </c>
      <c r="R29" s="39">
        <v>8.4</v>
      </c>
      <c r="S29" s="40">
        <v>8.6999999999999993</v>
      </c>
      <c r="T29" s="47">
        <v>8.4</v>
      </c>
      <c r="U29" s="43">
        <f>(Q29+R29+S29+T29-MAX(Q29:T29)-MIN(Q29:T29))/2</f>
        <v>8.4499999999999993</v>
      </c>
      <c r="V29" s="44">
        <v>0</v>
      </c>
      <c r="W29" s="48">
        <f>SUM(U29,N29,P29)-L29-V29</f>
        <v>27.179999999999996</v>
      </c>
      <c r="X29" s="263"/>
    </row>
    <row r="30" spans="1:24" ht="20.25" thickBot="1">
      <c r="A30" s="306"/>
      <c r="B30" s="297" t="s">
        <v>284</v>
      </c>
      <c r="C30" s="299"/>
      <c r="D30" s="259"/>
      <c r="E30" s="259"/>
      <c r="F30" s="259"/>
      <c r="G30" s="83" t="s">
        <v>52</v>
      </c>
      <c r="H30" s="38">
        <v>9</v>
      </c>
      <c r="I30" s="39">
        <v>9</v>
      </c>
      <c r="J30" s="40">
        <v>9.3000000000000007</v>
      </c>
      <c r="K30" s="41">
        <v>9.1</v>
      </c>
      <c r="L30" s="42">
        <v>0</v>
      </c>
      <c r="M30" s="43">
        <f>(H30+I30+J30+K30-MAX(H30:K30)-MIN(H30:K30))/2</f>
        <v>9.0499999999999989</v>
      </c>
      <c r="N30" s="44">
        <f>M30*2</f>
        <v>18.099999999999998</v>
      </c>
      <c r="O30" s="100">
        <v>114</v>
      </c>
      <c r="P30" s="46">
        <v>0.14000000000000001</v>
      </c>
      <c r="Q30" s="38">
        <v>8.6999999999999993</v>
      </c>
      <c r="R30" s="39">
        <v>8.6</v>
      </c>
      <c r="S30" s="40">
        <v>8.5</v>
      </c>
      <c r="T30" s="47">
        <v>8.5</v>
      </c>
      <c r="U30" s="43">
        <f>(Q30+R30+S30+T30-MAX(Q30:T30)-MIN(Q30:T30))/2</f>
        <v>8.5499999999999989</v>
      </c>
      <c r="V30" s="55">
        <v>0</v>
      </c>
      <c r="W30" s="48">
        <f>SUM(U30,N30,P30)-L30-V30</f>
        <v>26.79</v>
      </c>
      <c r="X30" s="264"/>
    </row>
    <row r="31" spans="1:24" ht="15.75" thickBot="1">
      <c r="A31" s="307"/>
      <c r="B31" s="303"/>
      <c r="C31" s="182" t="s">
        <v>221</v>
      </c>
      <c r="D31" s="173">
        <v>2001</v>
      </c>
      <c r="E31" s="173" t="s">
        <v>94</v>
      </c>
      <c r="F31" s="261"/>
      <c r="G31" s="268" t="s">
        <v>49</v>
      </c>
      <c r="H31" s="269"/>
      <c r="I31" s="269"/>
      <c r="J31" s="269"/>
      <c r="K31" s="269"/>
      <c r="L31" s="270"/>
      <c r="M31" s="56">
        <f>SUM(M28:M30)-L28-L29-L30</f>
        <v>27.049999999999997</v>
      </c>
      <c r="N31" s="57"/>
      <c r="O31" s="271" t="s">
        <v>53</v>
      </c>
      <c r="P31" s="272"/>
      <c r="Q31" s="272"/>
      <c r="R31" s="272"/>
      <c r="S31" s="272"/>
      <c r="T31" s="272"/>
      <c r="U31" s="272"/>
      <c r="V31" s="273"/>
      <c r="W31" s="80">
        <f>SUM(W28:W30)</f>
        <v>81.53</v>
      </c>
      <c r="X31" s="58">
        <f>M31</f>
        <v>27.049999999999997</v>
      </c>
    </row>
    <row r="32" spans="1:24" ht="15.75" thickBot="1">
      <c r="A32" s="305">
        <v>7</v>
      </c>
      <c r="B32" s="260" t="s">
        <v>320</v>
      </c>
      <c r="C32" s="210" t="s">
        <v>121</v>
      </c>
      <c r="D32" s="37">
        <v>2002</v>
      </c>
      <c r="E32" s="37" t="s">
        <v>94</v>
      </c>
      <c r="F32" s="260" t="s">
        <v>124</v>
      </c>
      <c r="G32" s="3" t="s">
        <v>4</v>
      </c>
      <c r="H32" s="38">
        <v>9.1999999999999993</v>
      </c>
      <c r="I32" s="39">
        <v>9.1999999999999993</v>
      </c>
      <c r="J32" s="40">
        <v>9.1</v>
      </c>
      <c r="K32" s="41">
        <v>9.3000000000000007</v>
      </c>
      <c r="L32" s="42">
        <v>0</v>
      </c>
      <c r="M32" s="43">
        <f>(H32+I32+J32+K32-MAX(H32:K32)-MIN(H32:K32))/2</f>
        <v>9.1999999999999993</v>
      </c>
      <c r="N32" s="44">
        <f>M32*2</f>
        <v>18.399999999999999</v>
      </c>
      <c r="O32" s="100">
        <v>90</v>
      </c>
      <c r="P32" s="98">
        <v>0.9</v>
      </c>
      <c r="Q32" s="38">
        <v>8.5</v>
      </c>
      <c r="R32" s="39">
        <v>8.4</v>
      </c>
      <c r="S32" s="40">
        <v>8.5</v>
      </c>
      <c r="T32" s="47">
        <v>8</v>
      </c>
      <c r="U32" s="43">
        <f>(Q32+R32+S32+T32-MAX(Q32:T32)-MIN(Q32:T32))/2</f>
        <v>8.4499999999999993</v>
      </c>
      <c r="V32" s="44">
        <v>0.1</v>
      </c>
      <c r="W32" s="99">
        <f>SUM(U32,N32,P32)-L32-V32</f>
        <v>27.649999999999995</v>
      </c>
      <c r="X32" s="262" t="s">
        <v>60</v>
      </c>
    </row>
    <row r="33" spans="1:24" ht="15.75" thickBot="1">
      <c r="A33" s="306"/>
      <c r="B33" s="297"/>
      <c r="C33" s="299" t="s">
        <v>122</v>
      </c>
      <c r="D33" s="259">
        <v>1999</v>
      </c>
      <c r="E33" s="259" t="s">
        <v>94</v>
      </c>
      <c r="F33" s="259"/>
      <c r="G33" s="4" t="s">
        <v>18</v>
      </c>
      <c r="H33" s="38">
        <v>8.8000000000000007</v>
      </c>
      <c r="I33" s="39">
        <v>8.9</v>
      </c>
      <c r="J33" s="40">
        <v>8.9</v>
      </c>
      <c r="K33" s="41">
        <v>8.8000000000000007</v>
      </c>
      <c r="L33" s="42">
        <v>0</v>
      </c>
      <c r="M33" s="43">
        <f>(H33+I33+J33+K33-MAX(H33:K33)-MIN(H33:K33))/2</f>
        <v>8.8500000000000032</v>
      </c>
      <c r="N33" s="44">
        <f>M33*2</f>
        <v>17.700000000000006</v>
      </c>
      <c r="O33" s="100">
        <v>80</v>
      </c>
      <c r="P33" s="46">
        <v>0.8</v>
      </c>
      <c r="Q33" s="38">
        <v>8</v>
      </c>
      <c r="R33" s="39">
        <v>8.4</v>
      </c>
      <c r="S33" s="40">
        <v>8.4</v>
      </c>
      <c r="T33" s="47">
        <v>8</v>
      </c>
      <c r="U33" s="43">
        <f>(Q33+R33+S33+T33-MAX(Q33:T33)-MIN(Q33:T33))/2</f>
        <v>8.1999999999999993</v>
      </c>
      <c r="V33" s="44">
        <v>0.3</v>
      </c>
      <c r="W33" s="48">
        <f>SUM(U33,N33,P33)-L33-V33</f>
        <v>26.400000000000006</v>
      </c>
      <c r="X33" s="263"/>
    </row>
    <row r="34" spans="1:24" ht="20.25" thickBot="1">
      <c r="A34" s="306"/>
      <c r="B34" s="297" t="s">
        <v>126</v>
      </c>
      <c r="C34" s="299"/>
      <c r="D34" s="259"/>
      <c r="E34" s="259"/>
      <c r="F34" s="259"/>
      <c r="G34" s="83" t="s">
        <v>52</v>
      </c>
      <c r="H34" s="38">
        <v>9.1</v>
      </c>
      <c r="I34" s="39">
        <v>9.1</v>
      </c>
      <c r="J34" s="40">
        <v>9</v>
      </c>
      <c r="K34" s="41">
        <v>9.1</v>
      </c>
      <c r="L34" s="42">
        <v>0</v>
      </c>
      <c r="M34" s="43">
        <f>(H34+I34+J34+K34-MAX(H34:K34)-MIN(H34:K34))/2</f>
        <v>9.0999999999999979</v>
      </c>
      <c r="N34" s="44">
        <f>M34*2</f>
        <v>18.199999999999996</v>
      </c>
      <c r="O34" s="100">
        <v>111</v>
      </c>
      <c r="P34" s="46">
        <v>1.1100000000000001</v>
      </c>
      <c r="Q34" s="38">
        <v>8.3000000000000007</v>
      </c>
      <c r="R34" s="39">
        <v>8</v>
      </c>
      <c r="S34" s="40">
        <v>8.1999999999999993</v>
      </c>
      <c r="T34" s="47">
        <v>8.1999999999999993</v>
      </c>
      <c r="U34" s="43">
        <f>(Q34+R34+S34+T34-MAX(Q34:T34)-MIN(Q34:T34))/2</f>
        <v>8.2000000000000011</v>
      </c>
      <c r="V34" s="55">
        <v>0.1</v>
      </c>
      <c r="W34" s="48">
        <f>SUM(U34,N34,P34)-L34-V34</f>
        <v>27.409999999999997</v>
      </c>
      <c r="X34" s="264"/>
    </row>
    <row r="35" spans="1:24" ht="15.75" thickBot="1">
      <c r="A35" s="307"/>
      <c r="B35" s="303"/>
      <c r="C35" s="182" t="s">
        <v>123</v>
      </c>
      <c r="D35" s="173">
        <v>1997</v>
      </c>
      <c r="E35" s="173" t="s">
        <v>94</v>
      </c>
      <c r="F35" s="261"/>
      <c r="G35" s="268" t="s">
        <v>49</v>
      </c>
      <c r="H35" s="269"/>
      <c r="I35" s="269"/>
      <c r="J35" s="269"/>
      <c r="K35" s="269"/>
      <c r="L35" s="270"/>
      <c r="M35" s="56">
        <f>SUM(M32:M34)-L32-L33-L34</f>
        <v>27.150000000000002</v>
      </c>
      <c r="N35" s="57"/>
      <c r="O35" s="271" t="s">
        <v>53</v>
      </c>
      <c r="P35" s="272"/>
      <c r="Q35" s="272"/>
      <c r="R35" s="272"/>
      <c r="S35" s="272"/>
      <c r="T35" s="272"/>
      <c r="U35" s="272"/>
      <c r="V35" s="273"/>
      <c r="W35" s="80">
        <f>SUM(W32:W34)</f>
        <v>81.459999999999994</v>
      </c>
      <c r="X35" s="58">
        <f>M35</f>
        <v>27.150000000000002</v>
      </c>
    </row>
    <row r="36" spans="1:24" ht="15.75" customHeight="1" thickBot="1">
      <c r="A36" s="305">
        <v>8</v>
      </c>
      <c r="B36" s="260" t="s">
        <v>225</v>
      </c>
      <c r="C36" s="210" t="s">
        <v>222</v>
      </c>
      <c r="D36" s="37">
        <v>2005</v>
      </c>
      <c r="E36" s="37" t="s">
        <v>94</v>
      </c>
      <c r="F36" s="260" t="s">
        <v>327</v>
      </c>
      <c r="G36" s="3" t="s">
        <v>4</v>
      </c>
      <c r="H36" s="38">
        <v>9</v>
      </c>
      <c r="I36" s="39">
        <v>9.1</v>
      </c>
      <c r="J36" s="40">
        <v>9</v>
      </c>
      <c r="K36" s="41">
        <v>9.1</v>
      </c>
      <c r="L36" s="42">
        <v>0</v>
      </c>
      <c r="M36" s="43">
        <f>(H36+I36+J36+K36-MAX(H36:K36)-MIN(H36:K36))/2</f>
        <v>9.0500000000000007</v>
      </c>
      <c r="N36" s="44">
        <f>M36*2</f>
        <v>18.100000000000001</v>
      </c>
      <c r="O36" s="100">
        <v>90</v>
      </c>
      <c r="P36" s="98">
        <v>0.9</v>
      </c>
      <c r="Q36" s="38">
        <v>8.1999999999999993</v>
      </c>
      <c r="R36" s="39">
        <v>8.3000000000000007</v>
      </c>
      <c r="S36" s="40">
        <v>8.1999999999999993</v>
      </c>
      <c r="T36" s="47">
        <v>8.1999999999999993</v>
      </c>
      <c r="U36" s="43">
        <f>(Q36+R36+S36+T36-MAX(Q36:T36)-MIN(Q36:T36))/2</f>
        <v>8.1999999999999993</v>
      </c>
      <c r="V36" s="44">
        <v>0.3</v>
      </c>
      <c r="W36" s="99">
        <f>SUM(U36,N36,P36)-L36-V36</f>
        <v>26.9</v>
      </c>
      <c r="X36" s="262" t="s">
        <v>60</v>
      </c>
    </row>
    <row r="37" spans="1:24" ht="15.75" thickBot="1">
      <c r="A37" s="306"/>
      <c r="B37" s="297"/>
      <c r="C37" s="299" t="s">
        <v>223</v>
      </c>
      <c r="D37" s="259">
        <v>2001</v>
      </c>
      <c r="E37" s="259" t="s">
        <v>94</v>
      </c>
      <c r="F37" s="259"/>
      <c r="G37" s="4" t="s">
        <v>18</v>
      </c>
      <c r="H37" s="38">
        <v>9.1</v>
      </c>
      <c r="I37" s="39">
        <v>9.1999999999999993</v>
      </c>
      <c r="J37" s="40">
        <v>9.1</v>
      </c>
      <c r="K37" s="41">
        <v>9</v>
      </c>
      <c r="L37" s="42">
        <v>0</v>
      </c>
      <c r="M37" s="43">
        <f>(H37+I37+J37+K37-MAX(H37:K37)-MIN(H37:K37))/2</f>
        <v>9.1</v>
      </c>
      <c r="N37" s="44">
        <f>M37*2</f>
        <v>18.2</v>
      </c>
      <c r="O37" s="100">
        <v>80</v>
      </c>
      <c r="P37" s="46">
        <v>0.8</v>
      </c>
      <c r="Q37" s="38">
        <v>8.4</v>
      </c>
      <c r="R37" s="39">
        <v>8.3000000000000007</v>
      </c>
      <c r="S37" s="40">
        <v>8.5</v>
      </c>
      <c r="T37" s="47">
        <v>8.5</v>
      </c>
      <c r="U37" s="43">
        <f>(Q37+R37+S37+T37-MAX(Q37:T37)-MIN(Q37:T37))/2</f>
        <v>8.4500000000000011</v>
      </c>
      <c r="V37" s="44">
        <v>0.3</v>
      </c>
      <c r="W37" s="48">
        <f>SUM(U37,N37,P37)-L37-V37</f>
        <v>27.15</v>
      </c>
      <c r="X37" s="263"/>
    </row>
    <row r="38" spans="1:24" ht="20.25" customHeight="1" thickBot="1">
      <c r="A38" s="306"/>
      <c r="B38" s="297" t="s">
        <v>185</v>
      </c>
      <c r="C38" s="299"/>
      <c r="D38" s="259"/>
      <c r="E38" s="259"/>
      <c r="F38" s="259"/>
      <c r="G38" s="83" t="s">
        <v>52</v>
      </c>
      <c r="H38" s="38">
        <v>9.1999999999999993</v>
      </c>
      <c r="I38" s="39">
        <v>9</v>
      </c>
      <c r="J38" s="40">
        <v>9.1</v>
      </c>
      <c r="K38" s="41">
        <v>9.1999999999999993</v>
      </c>
      <c r="L38" s="42">
        <v>0</v>
      </c>
      <c r="M38" s="43">
        <f>(H38+I38+J38+K38-MAX(H38:K38)-MIN(H38:K38))/2</f>
        <v>9.15</v>
      </c>
      <c r="N38" s="44">
        <f>M38*2</f>
        <v>18.3</v>
      </c>
      <c r="O38" s="100">
        <v>110</v>
      </c>
      <c r="P38" s="46">
        <v>1.1000000000000001</v>
      </c>
      <c r="Q38" s="38">
        <v>8.3000000000000007</v>
      </c>
      <c r="R38" s="39">
        <v>8.3000000000000007</v>
      </c>
      <c r="S38" s="40">
        <v>8.4</v>
      </c>
      <c r="T38" s="47">
        <v>8.3000000000000007</v>
      </c>
      <c r="U38" s="43">
        <f>(Q38+R38+S38+T38-MAX(Q38:T38)-MIN(Q38:T38))/2</f>
        <v>8.2999999999999989</v>
      </c>
      <c r="V38" s="55">
        <v>0.3</v>
      </c>
      <c r="W38" s="48">
        <f>SUM(U38,N38,P38)-L38-V38</f>
        <v>27.400000000000002</v>
      </c>
      <c r="X38" s="264"/>
    </row>
    <row r="39" spans="1:24" ht="15.75" thickBot="1">
      <c r="A39" s="307"/>
      <c r="B39" s="303"/>
      <c r="C39" s="182" t="s">
        <v>224</v>
      </c>
      <c r="D39" s="173">
        <v>2000</v>
      </c>
      <c r="E39" s="173" t="s">
        <v>94</v>
      </c>
      <c r="F39" s="261"/>
      <c r="G39" s="268" t="s">
        <v>49</v>
      </c>
      <c r="H39" s="269"/>
      <c r="I39" s="269"/>
      <c r="J39" s="269"/>
      <c r="K39" s="269"/>
      <c r="L39" s="270"/>
      <c r="M39" s="56">
        <f>SUM(M36:M38)-L36-L37-L38</f>
        <v>27.299999999999997</v>
      </c>
      <c r="N39" s="57"/>
      <c r="O39" s="271" t="s">
        <v>53</v>
      </c>
      <c r="P39" s="272"/>
      <c r="Q39" s="272"/>
      <c r="R39" s="272"/>
      <c r="S39" s="272"/>
      <c r="T39" s="272"/>
      <c r="U39" s="272"/>
      <c r="V39" s="273"/>
      <c r="W39" s="80">
        <f>SUM(W36:W38)</f>
        <v>81.45</v>
      </c>
      <c r="X39" s="58">
        <f>M39</f>
        <v>27.299999999999997</v>
      </c>
    </row>
    <row r="40" spans="1:24" ht="15.75" thickBot="1">
      <c r="A40" s="305">
        <v>9</v>
      </c>
      <c r="B40" s="260" t="s">
        <v>317</v>
      </c>
      <c r="C40" s="210" t="s">
        <v>407</v>
      </c>
      <c r="D40" s="37">
        <v>2003</v>
      </c>
      <c r="E40" s="37" t="s">
        <v>94</v>
      </c>
      <c r="F40" s="260" t="s">
        <v>319</v>
      </c>
      <c r="G40" s="3" t="s">
        <v>4</v>
      </c>
      <c r="H40" s="38">
        <v>9.1</v>
      </c>
      <c r="I40" s="39">
        <v>9.1999999999999993</v>
      </c>
      <c r="J40" s="40">
        <v>9.1</v>
      </c>
      <c r="K40" s="41">
        <v>9.1999999999999993</v>
      </c>
      <c r="L40" s="42">
        <v>0</v>
      </c>
      <c r="M40" s="43">
        <f>(H40+I40+J40+K40-MAX(H40:K40)-MIN(H40:K40))/2</f>
        <v>9.1499999999999986</v>
      </c>
      <c r="N40" s="44">
        <f>M40*2</f>
        <v>18.299999999999997</v>
      </c>
      <c r="O40" s="100">
        <v>92</v>
      </c>
      <c r="P40" s="98">
        <v>0.92</v>
      </c>
      <c r="Q40" s="38">
        <v>8.4</v>
      </c>
      <c r="R40" s="39">
        <v>8.3000000000000007</v>
      </c>
      <c r="S40" s="40">
        <v>8.5</v>
      </c>
      <c r="T40" s="47">
        <v>8.4</v>
      </c>
      <c r="U40" s="43">
        <f>(Q40+R40+S40+T40-MAX(Q40:T40)-MIN(Q40:T40))/2</f>
        <v>8.4</v>
      </c>
      <c r="V40" s="44">
        <v>0.3</v>
      </c>
      <c r="W40" s="99">
        <f>SUM(U40,N40,P40)-L40-V40</f>
        <v>27.319999999999997</v>
      </c>
      <c r="X40" s="262" t="s">
        <v>60</v>
      </c>
    </row>
    <row r="41" spans="1:24" ht="15.75" thickBot="1">
      <c r="A41" s="306"/>
      <c r="B41" s="297"/>
      <c r="C41" s="299" t="s">
        <v>214</v>
      </c>
      <c r="D41" s="259">
        <v>1999</v>
      </c>
      <c r="E41" s="259" t="s">
        <v>94</v>
      </c>
      <c r="F41" s="259"/>
      <c r="G41" s="4" t="s">
        <v>18</v>
      </c>
      <c r="H41" s="38">
        <v>8.8000000000000007</v>
      </c>
      <c r="I41" s="39">
        <v>8.8000000000000007</v>
      </c>
      <c r="J41" s="40">
        <v>8.9</v>
      </c>
      <c r="K41" s="41">
        <v>8.6999999999999993</v>
      </c>
      <c r="L41" s="42">
        <v>0</v>
      </c>
      <c r="M41" s="43">
        <f>(H41+I41+J41+K41-MAX(H41:K41)-MIN(H41:K41))/2</f>
        <v>8.8000000000000025</v>
      </c>
      <c r="N41" s="44">
        <f>M41*2</f>
        <v>17.600000000000005</v>
      </c>
      <c r="O41" s="100">
        <v>82</v>
      </c>
      <c r="P41" s="46">
        <v>0.82</v>
      </c>
      <c r="Q41" s="38">
        <v>8.4</v>
      </c>
      <c r="R41" s="39">
        <v>8.4</v>
      </c>
      <c r="S41" s="40">
        <v>8.1999999999999993</v>
      </c>
      <c r="T41" s="47">
        <v>8.1999999999999993</v>
      </c>
      <c r="U41" s="43">
        <f>(Q41+R41+S41+T41-MAX(Q41:T41)-MIN(Q41:T41))/2</f>
        <v>8.3000000000000025</v>
      </c>
      <c r="V41" s="44">
        <v>0.3</v>
      </c>
      <c r="W41" s="48">
        <f>SUM(U41,N41,P41)-L41-V41</f>
        <v>26.420000000000005</v>
      </c>
      <c r="X41" s="263"/>
    </row>
    <row r="42" spans="1:24" ht="20.25" thickBot="1">
      <c r="A42" s="306"/>
      <c r="B42" s="297" t="s">
        <v>318</v>
      </c>
      <c r="C42" s="299"/>
      <c r="D42" s="259"/>
      <c r="E42" s="259"/>
      <c r="F42" s="259"/>
      <c r="G42" s="83" t="s">
        <v>52</v>
      </c>
      <c r="H42" s="38">
        <v>9</v>
      </c>
      <c r="I42" s="39">
        <v>9.1999999999999993</v>
      </c>
      <c r="J42" s="40">
        <v>9.1999999999999993</v>
      </c>
      <c r="K42" s="41">
        <v>9.1</v>
      </c>
      <c r="L42" s="42">
        <v>0</v>
      </c>
      <c r="M42" s="43">
        <f>(H42+I42+J42+K42-MAX(H42:K42)-MIN(H42:K42))/2</f>
        <v>9.15</v>
      </c>
      <c r="N42" s="44">
        <f>M42*2</f>
        <v>18.3</v>
      </c>
      <c r="O42" s="100">
        <v>116</v>
      </c>
      <c r="P42" s="46">
        <v>1.1599999999999999</v>
      </c>
      <c r="Q42" s="38">
        <v>8.1999999999999993</v>
      </c>
      <c r="R42" s="39">
        <v>8</v>
      </c>
      <c r="S42" s="40">
        <v>8</v>
      </c>
      <c r="T42" s="47">
        <v>8.1</v>
      </c>
      <c r="U42" s="43">
        <f>(Q42+R42+S42+T42-MAX(Q42:T42)-MIN(Q42:T42))/2</f>
        <v>8.0499999999999989</v>
      </c>
      <c r="V42" s="55">
        <v>0.3</v>
      </c>
      <c r="W42" s="48">
        <f>SUM(U42,N42,P42)-L42-V42</f>
        <v>27.21</v>
      </c>
      <c r="X42" s="264"/>
    </row>
    <row r="43" spans="1:24" ht="15.75" thickBot="1">
      <c r="A43" s="307"/>
      <c r="B43" s="303"/>
      <c r="C43" s="182" t="s">
        <v>215</v>
      </c>
      <c r="D43" s="173">
        <v>2002</v>
      </c>
      <c r="E43" s="173" t="s">
        <v>94</v>
      </c>
      <c r="F43" s="261"/>
      <c r="G43" s="268" t="s">
        <v>49</v>
      </c>
      <c r="H43" s="269"/>
      <c r="I43" s="269"/>
      <c r="J43" s="269"/>
      <c r="K43" s="269"/>
      <c r="L43" s="270"/>
      <c r="M43" s="56">
        <f>SUM(M40:M42)-L40-L41-L42</f>
        <v>27.1</v>
      </c>
      <c r="N43" s="57"/>
      <c r="O43" s="271" t="s">
        <v>53</v>
      </c>
      <c r="P43" s="272"/>
      <c r="Q43" s="272"/>
      <c r="R43" s="272"/>
      <c r="S43" s="272"/>
      <c r="T43" s="272"/>
      <c r="U43" s="272"/>
      <c r="V43" s="273"/>
      <c r="W43" s="80">
        <f>SUM(W40:W42)</f>
        <v>80.95</v>
      </c>
      <c r="X43" s="58">
        <f>M43</f>
        <v>27.1</v>
      </c>
    </row>
    <row r="44" spans="1:24">
      <c r="A44" s="70"/>
      <c r="B44" s="91"/>
      <c r="C44" s="345" t="s">
        <v>57</v>
      </c>
      <c r="D44" s="345"/>
      <c r="E44" s="345"/>
      <c r="F44" s="34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63"/>
      <c r="S44" s="5"/>
      <c r="T44" s="20" t="s">
        <v>144</v>
      </c>
      <c r="U44" s="20"/>
      <c r="V44" s="92"/>
      <c r="W44" s="61"/>
      <c r="X44" s="62"/>
    </row>
    <row r="45" spans="1:24">
      <c r="A45" s="70"/>
      <c r="B45" s="91"/>
      <c r="C45" s="144" t="s">
        <v>148</v>
      </c>
      <c r="D45" s="5"/>
      <c r="E45" s="5"/>
      <c r="F45" s="63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63"/>
      <c r="S45" s="5"/>
      <c r="T45" s="20" t="s">
        <v>61</v>
      </c>
      <c r="U45" s="20"/>
      <c r="V45" s="92"/>
      <c r="W45" s="61"/>
      <c r="X45" s="62"/>
    </row>
    <row r="46" spans="1:24">
      <c r="A46" s="70"/>
      <c r="B46" s="91"/>
      <c r="C46" s="301" t="s">
        <v>13</v>
      </c>
      <c r="D46" s="301"/>
      <c r="E46" s="301"/>
      <c r="F46" s="301"/>
      <c r="G46" s="301"/>
      <c r="H46" s="301"/>
      <c r="I46" s="5"/>
      <c r="J46" s="5"/>
      <c r="K46" s="5"/>
      <c r="L46" s="63"/>
      <c r="M46" s="5"/>
      <c r="N46" s="5"/>
      <c r="O46" s="5"/>
      <c r="P46" s="5"/>
      <c r="Q46" s="5"/>
      <c r="R46" s="5"/>
      <c r="S46" s="5"/>
      <c r="T46" s="20" t="s">
        <v>143</v>
      </c>
      <c r="U46" s="20"/>
      <c r="V46" s="92"/>
      <c r="W46" s="61"/>
      <c r="X46" s="62"/>
    </row>
    <row r="47" spans="1:24">
      <c r="A47" s="70"/>
      <c r="B47" s="91"/>
      <c r="C47" s="144" t="s">
        <v>147</v>
      </c>
      <c r="D47" s="144"/>
      <c r="E47" s="144"/>
      <c r="F47" s="5"/>
      <c r="G47" s="5"/>
      <c r="H47" s="5"/>
      <c r="I47" s="64"/>
      <c r="J47" s="5"/>
      <c r="K47" s="5"/>
      <c r="L47" s="63"/>
      <c r="M47" s="5"/>
      <c r="N47" s="5"/>
      <c r="O47" s="5"/>
      <c r="P47" s="5"/>
      <c r="Q47" s="5"/>
      <c r="R47" s="5"/>
      <c r="S47" s="5"/>
      <c r="T47" s="20" t="s">
        <v>102</v>
      </c>
      <c r="U47" s="20"/>
      <c r="V47" s="92"/>
      <c r="W47" s="61"/>
      <c r="X47" s="62"/>
    </row>
    <row r="48" spans="1:24">
      <c r="A48" s="70"/>
      <c r="B48" s="91"/>
      <c r="C48" s="301" t="s">
        <v>14</v>
      </c>
      <c r="D48" s="301"/>
      <c r="E48" s="301"/>
      <c r="F48" s="301"/>
      <c r="G48" s="301"/>
      <c r="H48" s="301"/>
      <c r="I48" s="66"/>
      <c r="J48" s="67"/>
      <c r="K48" s="67"/>
      <c r="L48" s="67"/>
      <c r="M48" s="67"/>
      <c r="N48" s="67"/>
      <c r="O48" s="67"/>
      <c r="P48" s="67"/>
      <c r="Q48" s="63"/>
      <c r="R48" s="5"/>
      <c r="S48" s="5"/>
      <c r="T48" s="20" t="s">
        <v>145</v>
      </c>
      <c r="U48" s="20"/>
      <c r="V48" s="92"/>
      <c r="W48" s="61"/>
      <c r="X48" s="62"/>
    </row>
    <row r="49" spans="1:27">
      <c r="A49" s="70"/>
      <c r="B49" s="91"/>
      <c r="C49" s="144" t="s">
        <v>147</v>
      </c>
      <c r="D49" s="144"/>
      <c r="E49" s="144"/>
      <c r="F49" s="5"/>
      <c r="G49" s="5"/>
      <c r="H49" s="5"/>
      <c r="I49" s="66"/>
      <c r="J49" s="67"/>
      <c r="K49" s="67"/>
      <c r="L49" s="67"/>
      <c r="M49" s="67"/>
      <c r="N49" s="67"/>
      <c r="O49" s="67"/>
      <c r="P49" s="67"/>
      <c r="Q49" s="63"/>
      <c r="R49" s="5"/>
      <c r="S49" s="5"/>
      <c r="T49" s="20" t="s">
        <v>146</v>
      </c>
      <c r="U49" s="20"/>
      <c r="V49" s="92"/>
      <c r="W49" s="61"/>
      <c r="X49" s="62"/>
    </row>
    <row r="50" spans="1:27">
      <c r="A50" s="70"/>
      <c r="B50" s="91"/>
      <c r="C50" s="144"/>
      <c r="D50" s="144"/>
      <c r="E50" s="144"/>
      <c r="F50" s="5"/>
      <c r="G50" s="5"/>
      <c r="H50" s="5"/>
      <c r="I50" s="66"/>
      <c r="J50" s="67"/>
      <c r="K50" s="67"/>
      <c r="L50" s="67"/>
      <c r="M50" s="67"/>
      <c r="N50" s="67"/>
      <c r="O50" s="67"/>
      <c r="P50" s="67"/>
      <c r="Q50" s="63"/>
      <c r="R50" s="5"/>
      <c r="S50" s="5"/>
      <c r="T50" s="20"/>
      <c r="U50" s="20"/>
      <c r="V50" s="92"/>
      <c r="W50" s="61"/>
      <c r="X50" s="62"/>
    </row>
    <row r="51" spans="1:27">
      <c r="A51" s="70"/>
      <c r="B51" s="91"/>
      <c r="C51" s="144"/>
      <c r="D51" s="144"/>
      <c r="E51" s="144"/>
      <c r="F51" s="5"/>
      <c r="G51" s="5"/>
      <c r="H51" s="5"/>
      <c r="I51" s="66"/>
      <c r="J51" s="67"/>
      <c r="K51" s="67"/>
      <c r="L51" s="67"/>
      <c r="M51" s="67"/>
      <c r="N51" s="67"/>
      <c r="O51" s="67"/>
      <c r="P51" s="67"/>
      <c r="Q51" s="63"/>
      <c r="R51" s="5"/>
      <c r="S51" s="5"/>
      <c r="T51" s="20"/>
      <c r="U51" s="20"/>
      <c r="V51" s="92"/>
      <c r="W51" s="61"/>
      <c r="X51" s="62"/>
    </row>
    <row r="52" spans="1:27">
      <c r="A52" s="70"/>
      <c r="B52" s="91"/>
      <c r="C52" s="144"/>
      <c r="D52" s="144"/>
      <c r="E52" s="144"/>
      <c r="F52" s="5"/>
      <c r="G52" s="5"/>
      <c r="H52" s="5"/>
      <c r="I52" s="66"/>
      <c r="J52" s="67"/>
      <c r="K52" s="67"/>
      <c r="L52" s="67"/>
      <c r="M52" s="67"/>
      <c r="N52" s="67"/>
      <c r="O52" s="67"/>
      <c r="P52" s="67"/>
      <c r="Q52" s="63"/>
      <c r="R52" s="5"/>
      <c r="S52" s="5"/>
      <c r="T52" s="20"/>
      <c r="U52" s="20"/>
      <c r="V52" s="92"/>
      <c r="W52" s="61"/>
      <c r="X52" s="62"/>
    </row>
    <row r="53" spans="1:27">
      <c r="A53" s="70"/>
      <c r="B53" s="91"/>
      <c r="C53" s="144"/>
      <c r="D53" s="144"/>
      <c r="E53" s="144"/>
      <c r="F53" s="5"/>
      <c r="G53" s="5"/>
      <c r="H53" s="5"/>
      <c r="I53" s="66"/>
      <c r="J53" s="67"/>
      <c r="K53" s="67"/>
      <c r="L53" s="67"/>
      <c r="M53" s="67"/>
      <c r="N53" s="67"/>
      <c r="O53" s="67"/>
      <c r="P53" s="67"/>
      <c r="Q53" s="63"/>
      <c r="R53" s="5"/>
      <c r="S53" s="5"/>
      <c r="T53" s="20"/>
      <c r="U53" s="20"/>
      <c r="V53" s="92"/>
      <c r="W53" s="61"/>
      <c r="X53" s="62"/>
    </row>
    <row r="54" spans="1:27">
      <c r="A54" s="70"/>
      <c r="B54" s="91"/>
      <c r="C54" s="144"/>
      <c r="D54" s="144"/>
      <c r="E54" s="144"/>
      <c r="F54" s="5"/>
      <c r="G54" s="5"/>
      <c r="H54" s="5"/>
      <c r="I54" s="66"/>
      <c r="J54" s="67"/>
      <c r="K54" s="67"/>
      <c r="L54" s="67"/>
      <c r="M54" s="67"/>
      <c r="N54" s="67"/>
      <c r="O54" s="67"/>
      <c r="P54" s="67"/>
      <c r="Q54" s="63"/>
      <c r="R54" s="5"/>
      <c r="S54" s="5"/>
      <c r="T54" s="20"/>
      <c r="U54" s="20"/>
      <c r="V54" s="92"/>
      <c r="W54" s="61"/>
      <c r="X54" s="62"/>
    </row>
    <row r="55" spans="1:27">
      <c r="A55" s="70"/>
      <c r="B55" s="91"/>
      <c r="C55" s="144"/>
      <c r="D55" s="144"/>
      <c r="E55" s="144"/>
      <c r="F55" s="5"/>
      <c r="G55" s="5"/>
      <c r="H55" s="5"/>
      <c r="I55" s="66"/>
      <c r="J55" s="67"/>
      <c r="K55" s="67"/>
      <c r="L55" s="67"/>
      <c r="M55" s="67"/>
      <c r="N55" s="67"/>
      <c r="O55" s="67"/>
      <c r="P55" s="67"/>
      <c r="Q55" s="63"/>
      <c r="R55" s="5"/>
      <c r="S55" s="5"/>
      <c r="T55" s="20"/>
      <c r="U55" s="20"/>
      <c r="V55" s="92"/>
      <c r="W55" s="61"/>
      <c r="X55" s="62"/>
    </row>
    <row r="56" spans="1:27">
      <c r="A56" s="70"/>
      <c r="B56" s="91"/>
      <c r="C56" s="144"/>
      <c r="D56" s="144"/>
      <c r="E56" s="144"/>
      <c r="F56" s="5"/>
      <c r="G56" s="5"/>
      <c r="H56" s="5"/>
      <c r="I56" s="66"/>
      <c r="J56" s="67"/>
      <c r="K56" s="67"/>
      <c r="L56" s="67"/>
      <c r="M56" s="67"/>
      <c r="N56" s="67"/>
      <c r="O56" s="67"/>
      <c r="P56" s="67"/>
      <c r="Q56" s="63"/>
      <c r="R56" s="5"/>
      <c r="S56" s="5"/>
      <c r="T56" s="20"/>
      <c r="U56" s="20"/>
      <c r="V56" s="92"/>
      <c r="W56" s="61"/>
      <c r="X56" s="62"/>
    </row>
    <row r="57" spans="1:27">
      <c r="A57" s="70"/>
      <c r="B57" s="91"/>
      <c r="C57" s="144"/>
      <c r="D57" s="144"/>
      <c r="E57" s="144"/>
      <c r="F57" s="5"/>
      <c r="G57" s="5"/>
      <c r="H57" s="5"/>
      <c r="I57" s="66"/>
      <c r="J57" s="67"/>
      <c r="K57" s="67"/>
      <c r="L57" s="67"/>
      <c r="M57" s="67"/>
      <c r="N57" s="67"/>
      <c r="O57" s="67"/>
      <c r="P57" s="67"/>
      <c r="Q57" s="63"/>
      <c r="R57" s="5"/>
      <c r="S57" s="5"/>
      <c r="T57" s="20"/>
      <c r="U57" s="20"/>
      <c r="V57" s="92"/>
      <c r="W57" s="61"/>
      <c r="X57" s="62"/>
    </row>
    <row r="58" spans="1:27">
      <c r="A58" s="70"/>
      <c r="B58" s="148"/>
      <c r="C58" s="103"/>
      <c r="D58" s="64"/>
      <c r="E58" s="64"/>
      <c r="F58" s="117"/>
      <c r="G58" s="73"/>
      <c r="H58" s="73"/>
      <c r="I58" s="73"/>
      <c r="J58" s="73"/>
      <c r="K58" s="73"/>
      <c r="L58" s="73"/>
      <c r="M58" s="59"/>
      <c r="N58" s="60"/>
      <c r="O58" s="74"/>
      <c r="P58" s="74"/>
      <c r="Q58" s="74"/>
      <c r="R58" s="74"/>
      <c r="S58" s="74"/>
      <c r="T58" s="74"/>
      <c r="U58" s="74"/>
      <c r="V58" s="74"/>
      <c r="W58" s="61"/>
      <c r="X58" s="62"/>
    </row>
    <row r="59" spans="1:27" ht="20.25">
      <c r="A59" s="328" t="s">
        <v>140</v>
      </c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328"/>
      <c r="N59" s="328"/>
      <c r="O59" s="328"/>
      <c r="P59" s="328"/>
      <c r="Q59" s="328"/>
      <c r="R59" s="328"/>
      <c r="S59" s="328"/>
      <c r="T59" s="328"/>
      <c r="U59" s="328"/>
      <c r="V59" s="328"/>
      <c r="W59" s="328"/>
      <c r="X59" s="328"/>
    </row>
    <row r="60" spans="1:27" ht="20.25">
      <c r="A60" s="328" t="s">
        <v>151</v>
      </c>
      <c r="B60" s="328"/>
      <c r="C60" s="328"/>
      <c r="D60" s="328"/>
      <c r="E60" s="328"/>
      <c r="F60" s="328"/>
      <c r="G60" s="328"/>
      <c r="H60" s="328"/>
      <c r="I60" s="328"/>
      <c r="J60" s="328"/>
      <c r="K60" s="328"/>
      <c r="L60" s="328"/>
      <c r="M60" s="328"/>
      <c r="N60" s="328"/>
      <c r="O60" s="328"/>
      <c r="P60" s="328"/>
      <c r="Q60" s="328"/>
      <c r="R60" s="328"/>
      <c r="S60" s="328"/>
      <c r="T60" s="328"/>
      <c r="U60" s="328"/>
      <c r="V60" s="328"/>
      <c r="W60" s="328"/>
      <c r="X60" s="328"/>
    </row>
    <row r="61" spans="1:27" ht="15.75">
      <c r="B61" s="33"/>
      <c r="C61" s="34"/>
      <c r="D61" s="34"/>
      <c r="E61" s="33"/>
    </row>
    <row r="62" spans="1:27" ht="15.75">
      <c r="B62" s="33"/>
      <c r="C62" s="34"/>
      <c r="D62" s="34"/>
      <c r="E62" s="33"/>
    </row>
    <row r="63" spans="1:27" ht="16.5" thickBot="1">
      <c r="D63" s="379" t="s">
        <v>142</v>
      </c>
      <c r="E63" s="379"/>
      <c r="F63" s="380"/>
      <c r="G63" s="380"/>
      <c r="Q63" s="34" t="s">
        <v>141</v>
      </c>
    </row>
    <row r="64" spans="1:27" ht="20.100000000000001" customHeight="1" thickBot="1">
      <c r="A64" s="274" t="s">
        <v>90</v>
      </c>
      <c r="B64" s="275"/>
      <c r="C64" s="275"/>
      <c r="D64" s="275"/>
      <c r="E64" s="275"/>
      <c r="F64" s="275"/>
      <c r="G64" s="275"/>
      <c r="H64" s="275"/>
      <c r="I64" s="275"/>
      <c r="J64" s="275"/>
      <c r="K64" s="275"/>
      <c r="L64" s="275"/>
      <c r="M64" s="275"/>
      <c r="N64" s="275"/>
      <c r="O64" s="275"/>
      <c r="P64" s="275"/>
      <c r="Q64" s="275"/>
      <c r="R64" s="275"/>
      <c r="S64" s="275"/>
      <c r="T64" s="275"/>
      <c r="U64" s="275"/>
      <c r="V64" s="275"/>
      <c r="W64" s="275"/>
      <c r="X64" s="276"/>
      <c r="Y64" s="2"/>
      <c r="Z64" s="2"/>
      <c r="AA64" s="2"/>
    </row>
    <row r="65" spans="1:24" ht="15.75" customHeight="1" thickBot="1">
      <c r="A65" s="325" t="s">
        <v>0</v>
      </c>
      <c r="B65" s="96" t="s">
        <v>2</v>
      </c>
      <c r="C65" s="325" t="s">
        <v>1</v>
      </c>
      <c r="D65" s="383" t="s">
        <v>28</v>
      </c>
      <c r="E65" s="381" t="s">
        <v>27</v>
      </c>
      <c r="F65" s="319" t="s">
        <v>17</v>
      </c>
      <c r="G65" s="330" t="s">
        <v>3</v>
      </c>
      <c r="H65" s="309" t="s">
        <v>50</v>
      </c>
      <c r="I65" s="310"/>
      <c r="J65" s="310"/>
      <c r="K65" s="311"/>
      <c r="L65" s="312" t="s">
        <v>32</v>
      </c>
      <c r="M65" s="312" t="s">
        <v>33</v>
      </c>
      <c r="N65" s="312" t="s">
        <v>34</v>
      </c>
      <c r="O65" s="329" t="s">
        <v>26</v>
      </c>
      <c r="P65" s="327" t="s">
        <v>31</v>
      </c>
      <c r="Q65" s="309" t="s">
        <v>51</v>
      </c>
      <c r="R65" s="310"/>
      <c r="S65" s="310"/>
      <c r="T65" s="311"/>
      <c r="U65" s="312" t="s">
        <v>30</v>
      </c>
      <c r="V65" s="312" t="s">
        <v>29</v>
      </c>
      <c r="W65" s="312" t="s">
        <v>35</v>
      </c>
      <c r="X65" s="312" t="s">
        <v>58</v>
      </c>
    </row>
    <row r="66" spans="1:24" ht="15.75" thickBot="1">
      <c r="A66" s="278"/>
      <c r="B66" s="97" t="s">
        <v>16</v>
      </c>
      <c r="C66" s="278"/>
      <c r="D66" s="378"/>
      <c r="E66" s="375"/>
      <c r="F66" s="284"/>
      <c r="G66" s="286"/>
      <c r="H66" s="90" t="s">
        <v>19</v>
      </c>
      <c r="I66" s="90" t="s">
        <v>20</v>
      </c>
      <c r="J66" s="90" t="s">
        <v>21</v>
      </c>
      <c r="K66" s="90" t="s">
        <v>22</v>
      </c>
      <c r="L66" s="291" t="s">
        <v>11</v>
      </c>
      <c r="M66" s="291" t="s">
        <v>23</v>
      </c>
      <c r="N66" s="291" t="s">
        <v>24</v>
      </c>
      <c r="O66" s="293"/>
      <c r="P66" s="282" t="s">
        <v>25</v>
      </c>
      <c r="Q66" s="90" t="s">
        <v>5</v>
      </c>
      <c r="R66" s="90" t="s">
        <v>6</v>
      </c>
      <c r="S66" s="90" t="s">
        <v>7</v>
      </c>
      <c r="T66" s="90" t="s">
        <v>8</v>
      </c>
      <c r="U66" s="291" t="s">
        <v>10</v>
      </c>
      <c r="V66" s="291" t="s">
        <v>9</v>
      </c>
      <c r="W66" s="291" t="s">
        <v>12</v>
      </c>
      <c r="X66" s="291" t="s">
        <v>15</v>
      </c>
    </row>
    <row r="67" spans="1:24" ht="15.75" thickBot="1">
      <c r="A67" s="251">
        <v>1</v>
      </c>
      <c r="B67" s="254" t="s">
        <v>320</v>
      </c>
      <c r="C67" s="226" t="s">
        <v>235</v>
      </c>
      <c r="D67" s="179">
        <v>2003</v>
      </c>
      <c r="E67" s="179" t="s">
        <v>94</v>
      </c>
      <c r="F67" s="260" t="s">
        <v>124</v>
      </c>
      <c r="G67" s="3" t="s">
        <v>4</v>
      </c>
      <c r="H67" s="38">
        <v>8.1999999999999993</v>
      </c>
      <c r="I67" s="39">
        <v>7.8</v>
      </c>
      <c r="J67" s="40">
        <v>8.6</v>
      </c>
      <c r="K67" s="41">
        <v>8.4</v>
      </c>
      <c r="L67" s="42">
        <v>0</v>
      </c>
      <c r="M67" s="43">
        <f>(H67+I67+J67+K67-MAX(H67:K67)-MIN(H67:K67))/2</f>
        <v>8.2999999999999989</v>
      </c>
      <c r="N67" s="44">
        <f>M67*2</f>
        <v>16.599999999999998</v>
      </c>
      <c r="O67" s="100">
        <v>110</v>
      </c>
      <c r="P67" s="98">
        <v>1.1000000000000001</v>
      </c>
      <c r="Q67" s="38">
        <v>8</v>
      </c>
      <c r="R67" s="39">
        <v>7.8</v>
      </c>
      <c r="S67" s="40">
        <v>8.3000000000000007</v>
      </c>
      <c r="T67" s="47">
        <v>8.4</v>
      </c>
      <c r="U67" s="43">
        <f>(Q67+R67+S67+T67-MAX(Q67:T67)-MIN(Q67:T67))/2</f>
        <v>8.15</v>
      </c>
      <c r="V67" s="44">
        <v>0</v>
      </c>
      <c r="W67" s="99">
        <f>SUM(U67,N67,P67)-L67-V67</f>
        <v>25.85</v>
      </c>
      <c r="X67" s="294" t="s">
        <v>127</v>
      </c>
    </row>
    <row r="68" spans="1:24" ht="15.75" thickBot="1">
      <c r="A68" s="252"/>
      <c r="B68" s="255"/>
      <c r="C68" s="257" t="s">
        <v>236</v>
      </c>
      <c r="D68" s="299">
        <v>2002</v>
      </c>
      <c r="E68" s="299" t="s">
        <v>94</v>
      </c>
      <c r="F68" s="259"/>
      <c r="G68" s="4" t="s">
        <v>18</v>
      </c>
      <c r="H68" s="38">
        <v>8.6</v>
      </c>
      <c r="I68" s="39">
        <v>8.8000000000000007</v>
      </c>
      <c r="J68" s="40">
        <v>8.9</v>
      </c>
      <c r="K68" s="41">
        <v>9</v>
      </c>
      <c r="L68" s="42">
        <v>0</v>
      </c>
      <c r="M68" s="43">
        <f>(H68+I68+J68+K68-MAX(H68:K68)-MIN(H68:K68))/2</f>
        <v>8.8499999999999979</v>
      </c>
      <c r="N68" s="44">
        <f>M68*2</f>
        <v>17.699999999999996</v>
      </c>
      <c r="O68" s="100">
        <v>104</v>
      </c>
      <c r="P68" s="46">
        <v>1.04</v>
      </c>
      <c r="Q68" s="38">
        <v>8.6999999999999993</v>
      </c>
      <c r="R68" s="39">
        <v>8.6</v>
      </c>
      <c r="S68" s="40">
        <v>9</v>
      </c>
      <c r="T68" s="47">
        <v>8.5</v>
      </c>
      <c r="U68" s="43">
        <f>(Q68+R68+S68+T68-MAX(Q68:T68)-MIN(Q68:T68))/2</f>
        <v>8.6499999999999986</v>
      </c>
      <c r="V68" s="44">
        <v>0</v>
      </c>
      <c r="W68" s="48">
        <f>SUM(U68,N68,P68)-L68-V68</f>
        <v>27.389999999999993</v>
      </c>
      <c r="X68" s="295"/>
    </row>
    <row r="69" spans="1:24" ht="20.25" thickBot="1">
      <c r="A69" s="252"/>
      <c r="B69" s="255" t="s">
        <v>316</v>
      </c>
      <c r="C69" s="257"/>
      <c r="D69" s="299"/>
      <c r="E69" s="299"/>
      <c r="F69" s="259"/>
      <c r="G69" s="83" t="s">
        <v>52</v>
      </c>
      <c r="H69" s="38">
        <v>8.6999999999999993</v>
      </c>
      <c r="I69" s="39">
        <v>8.9</v>
      </c>
      <c r="J69" s="40">
        <v>8.6999999999999993</v>
      </c>
      <c r="K69" s="41">
        <v>8.8000000000000007</v>
      </c>
      <c r="L69" s="42">
        <v>0</v>
      </c>
      <c r="M69" s="43">
        <f>(H69+I69+J69+K69-MAX(H69:K69)-MIN(H69:K69))/2</f>
        <v>8.7500000000000018</v>
      </c>
      <c r="N69" s="44">
        <f>M69*2</f>
        <v>17.500000000000004</v>
      </c>
      <c r="O69" s="100">
        <v>136</v>
      </c>
      <c r="P69" s="46">
        <v>1.36</v>
      </c>
      <c r="Q69" s="38">
        <v>8.6999999999999993</v>
      </c>
      <c r="R69" s="39">
        <v>8.9</v>
      </c>
      <c r="S69" s="40">
        <v>9</v>
      </c>
      <c r="T69" s="47">
        <v>9</v>
      </c>
      <c r="U69" s="43">
        <f>(Q69+R69+S69+T69-MAX(Q69:T69)-MIN(Q69:T69))/2</f>
        <v>8.9500000000000011</v>
      </c>
      <c r="V69" s="55">
        <v>0</v>
      </c>
      <c r="W69" s="48">
        <f>SUM(U69,N69,P69)-L69-V69</f>
        <v>27.810000000000002</v>
      </c>
      <c r="X69" s="296"/>
    </row>
    <row r="70" spans="1:24" ht="15.75" thickBot="1">
      <c r="A70" s="253"/>
      <c r="B70" s="265"/>
      <c r="C70" s="227" t="s">
        <v>237</v>
      </c>
      <c r="D70" s="180">
        <v>2000</v>
      </c>
      <c r="E70" s="180" t="s">
        <v>94</v>
      </c>
      <c r="F70" s="261"/>
      <c r="G70" s="268" t="s">
        <v>49</v>
      </c>
      <c r="H70" s="269"/>
      <c r="I70" s="269"/>
      <c r="J70" s="269"/>
      <c r="K70" s="269"/>
      <c r="L70" s="270"/>
      <c r="M70" s="56">
        <f>SUM(M67:M69)-L67-L68-L69</f>
        <v>25.9</v>
      </c>
      <c r="N70" s="57"/>
      <c r="O70" s="271" t="s">
        <v>53</v>
      </c>
      <c r="P70" s="272"/>
      <c r="Q70" s="272"/>
      <c r="R70" s="272"/>
      <c r="S70" s="272"/>
      <c r="T70" s="272"/>
      <c r="U70" s="272"/>
      <c r="V70" s="273"/>
      <c r="W70" s="80">
        <f>SUM(W67:W69)</f>
        <v>81.05</v>
      </c>
      <c r="X70" s="187">
        <f>M70</f>
        <v>25.9</v>
      </c>
    </row>
    <row r="71" spans="1:24" ht="15.75" thickBot="1">
      <c r="A71" s="251">
        <v>2</v>
      </c>
      <c r="B71" s="254" t="s">
        <v>238</v>
      </c>
      <c r="C71" s="226" t="s">
        <v>242</v>
      </c>
      <c r="D71" s="37">
        <v>2004</v>
      </c>
      <c r="E71" s="185" t="s">
        <v>94</v>
      </c>
      <c r="F71" s="260" t="s">
        <v>239</v>
      </c>
      <c r="G71" s="3" t="s">
        <v>4</v>
      </c>
      <c r="H71" s="38">
        <v>8.5</v>
      </c>
      <c r="I71" s="39">
        <v>9</v>
      </c>
      <c r="J71" s="40">
        <v>8.8000000000000007</v>
      </c>
      <c r="K71" s="41">
        <v>8.6</v>
      </c>
      <c r="L71" s="42">
        <v>0</v>
      </c>
      <c r="M71" s="43">
        <f>(H71+I71+J71+K71-MAX(H71:K71)-MIN(H71:K71))/2</f>
        <v>8.6999999999999993</v>
      </c>
      <c r="N71" s="44">
        <f>M71*2</f>
        <v>17.399999999999999</v>
      </c>
      <c r="O71" s="100">
        <v>98</v>
      </c>
      <c r="P71" s="209">
        <f>O71/100</f>
        <v>0.98</v>
      </c>
      <c r="Q71" s="38">
        <v>8.1</v>
      </c>
      <c r="R71" s="39">
        <v>7.8</v>
      </c>
      <c r="S71" s="40">
        <v>8.1999999999999993</v>
      </c>
      <c r="T71" s="47">
        <v>8.1999999999999993</v>
      </c>
      <c r="U71" s="43">
        <f>(Q71+R71+S71+T71-MAX(Q71:T71)-MIN(Q71:T71))/2</f>
        <v>8.1499999999999986</v>
      </c>
      <c r="V71" s="44">
        <v>0</v>
      </c>
      <c r="W71" s="99">
        <f>SUM(U71,N71,P71)-L71-V71</f>
        <v>26.529999999999998</v>
      </c>
      <c r="X71" s="294" t="s">
        <v>127</v>
      </c>
    </row>
    <row r="72" spans="1:24" ht="15.75" thickBot="1">
      <c r="A72" s="252"/>
      <c r="B72" s="255"/>
      <c r="C72" s="257" t="s">
        <v>240</v>
      </c>
      <c r="D72" s="259">
        <v>2001</v>
      </c>
      <c r="E72" s="259" t="s">
        <v>94</v>
      </c>
      <c r="F72" s="259"/>
      <c r="G72" s="4" t="s">
        <v>18</v>
      </c>
      <c r="H72" s="38">
        <v>7.8</v>
      </c>
      <c r="I72" s="39">
        <v>8.1</v>
      </c>
      <c r="J72" s="40">
        <v>8.4</v>
      </c>
      <c r="K72" s="41">
        <v>8.1</v>
      </c>
      <c r="L72" s="42">
        <v>0</v>
      </c>
      <c r="M72" s="43">
        <f>(H72+I72+J72+K72-MAX(H72:K72)-MIN(H72:K72))/2</f>
        <v>8.1</v>
      </c>
      <c r="N72" s="44">
        <f>M72*2</f>
        <v>16.2</v>
      </c>
      <c r="O72" s="100">
        <v>86</v>
      </c>
      <c r="P72" s="209">
        <f t="shared" ref="P72:P73" si="0">O72/100</f>
        <v>0.86</v>
      </c>
      <c r="Q72" s="38">
        <v>8.1999999999999993</v>
      </c>
      <c r="R72" s="39">
        <v>8.3000000000000007</v>
      </c>
      <c r="S72" s="40">
        <v>8.4</v>
      </c>
      <c r="T72" s="47">
        <v>8.5</v>
      </c>
      <c r="U72" s="43">
        <f>(Q72+R72+S72+T72-MAX(Q72:T72)-MIN(Q72:T72))/2</f>
        <v>8.35</v>
      </c>
      <c r="V72" s="44">
        <v>0</v>
      </c>
      <c r="W72" s="48">
        <f>SUM(U72,N72,P72)-L72-V72</f>
        <v>25.409999999999997</v>
      </c>
      <c r="X72" s="295"/>
    </row>
    <row r="73" spans="1:24" ht="20.25" thickBot="1">
      <c r="A73" s="252"/>
      <c r="B73" s="255" t="s">
        <v>299</v>
      </c>
      <c r="C73" s="257"/>
      <c r="D73" s="259"/>
      <c r="E73" s="259"/>
      <c r="F73" s="259"/>
      <c r="G73" s="83" t="s">
        <v>52</v>
      </c>
      <c r="H73" s="38">
        <v>6.8</v>
      </c>
      <c r="I73" s="39">
        <v>7</v>
      </c>
      <c r="J73" s="40">
        <v>7.2</v>
      </c>
      <c r="K73" s="41">
        <v>7</v>
      </c>
      <c r="L73" s="42">
        <v>0</v>
      </c>
      <c r="M73" s="43">
        <f>(H73+I73+J73+K73-MAX(H73:K73)-MIN(H73:K73))/2</f>
        <v>7</v>
      </c>
      <c r="N73" s="44">
        <f>M73*2</f>
        <v>14</v>
      </c>
      <c r="O73" s="100">
        <v>106</v>
      </c>
      <c r="P73" s="99">
        <f t="shared" si="0"/>
        <v>1.06</v>
      </c>
      <c r="Q73" s="38">
        <v>7.3</v>
      </c>
      <c r="R73" s="39">
        <v>7.5</v>
      </c>
      <c r="S73" s="40">
        <v>8.1999999999999993</v>
      </c>
      <c r="T73" s="47">
        <v>8.1999999999999993</v>
      </c>
      <c r="U73" s="43">
        <f>(Q73+R73+S73+T73-MAX(Q73:T73)-MIN(Q73:T73))/2</f>
        <v>7.85</v>
      </c>
      <c r="V73" s="55">
        <v>0</v>
      </c>
      <c r="W73" s="48">
        <f>SUM(U73,N73,P73)-L73-V73</f>
        <v>22.91</v>
      </c>
      <c r="X73" s="296"/>
    </row>
    <row r="74" spans="1:24" ht="15.75" thickBot="1">
      <c r="A74" s="253"/>
      <c r="B74" s="265"/>
      <c r="C74" s="227" t="s">
        <v>241</v>
      </c>
      <c r="D74" s="173">
        <v>2001</v>
      </c>
      <c r="E74" s="173" t="s">
        <v>94</v>
      </c>
      <c r="F74" s="261"/>
      <c r="G74" s="268" t="s">
        <v>49</v>
      </c>
      <c r="H74" s="269"/>
      <c r="I74" s="269"/>
      <c r="J74" s="269"/>
      <c r="K74" s="269"/>
      <c r="L74" s="270"/>
      <c r="M74" s="56">
        <f>SUM(M71:M73)-L71-L72-L73</f>
        <v>23.799999999999997</v>
      </c>
      <c r="N74" s="57"/>
      <c r="O74" s="271" t="s">
        <v>53</v>
      </c>
      <c r="P74" s="272"/>
      <c r="Q74" s="272"/>
      <c r="R74" s="272"/>
      <c r="S74" s="272"/>
      <c r="T74" s="272"/>
      <c r="U74" s="272"/>
      <c r="V74" s="273"/>
      <c r="W74" s="80">
        <f>SUM(W71:W73)</f>
        <v>74.849999999999994</v>
      </c>
      <c r="X74" s="187">
        <f>M74</f>
        <v>23.799999999999997</v>
      </c>
    </row>
    <row r="75" spans="1:24" ht="15.75" thickBot="1">
      <c r="A75" s="251">
        <v>3</v>
      </c>
      <c r="B75" s="254" t="s">
        <v>283</v>
      </c>
      <c r="C75" s="226" t="s">
        <v>232</v>
      </c>
      <c r="D75" s="37">
        <v>2000</v>
      </c>
      <c r="E75" s="184" t="s">
        <v>94</v>
      </c>
      <c r="F75" s="260" t="s">
        <v>287</v>
      </c>
      <c r="G75" s="3" t="s">
        <v>4</v>
      </c>
      <c r="H75" s="38">
        <v>8.3000000000000007</v>
      </c>
      <c r="I75" s="39">
        <v>8.3000000000000007</v>
      </c>
      <c r="J75" s="40">
        <v>8</v>
      </c>
      <c r="K75" s="41">
        <v>8</v>
      </c>
      <c r="L75" s="42">
        <v>0</v>
      </c>
      <c r="M75" s="43">
        <f>(H75+I75+J75+K75-MAX(H75:K75)-MIN(H75:K75))/2</f>
        <v>8.15</v>
      </c>
      <c r="N75" s="44">
        <f>M75*2</f>
        <v>16.3</v>
      </c>
      <c r="O75" s="208">
        <v>93</v>
      </c>
      <c r="P75" s="209">
        <f>O75/100</f>
        <v>0.93</v>
      </c>
      <c r="Q75" s="38">
        <v>7.7</v>
      </c>
      <c r="R75" s="39">
        <v>8</v>
      </c>
      <c r="S75" s="40">
        <v>8.1</v>
      </c>
      <c r="T75" s="47">
        <v>8.1999999999999993</v>
      </c>
      <c r="U75" s="43">
        <f>(Q75+R75+S75+T75-MAX(Q75:T75)-MIN(Q75:T75))/2</f>
        <v>8.0499999999999989</v>
      </c>
      <c r="V75" s="44">
        <v>0</v>
      </c>
      <c r="W75" s="99">
        <f>SUM(U75,N75,P75)-L75-V75</f>
        <v>25.28</v>
      </c>
      <c r="X75" s="294" t="s">
        <v>127</v>
      </c>
    </row>
    <row r="76" spans="1:24" ht="15.75" thickBot="1">
      <c r="A76" s="252"/>
      <c r="B76" s="255"/>
      <c r="C76" s="257" t="s">
        <v>233</v>
      </c>
      <c r="D76" s="259">
        <v>2001</v>
      </c>
      <c r="E76" s="299" t="s">
        <v>94</v>
      </c>
      <c r="F76" s="259"/>
      <c r="G76" s="4" t="s">
        <v>18</v>
      </c>
      <c r="H76" s="38">
        <v>7.9</v>
      </c>
      <c r="I76" s="39">
        <v>7.9</v>
      </c>
      <c r="J76" s="40">
        <v>7.9</v>
      </c>
      <c r="K76" s="41">
        <v>7.5</v>
      </c>
      <c r="L76" s="42">
        <v>0</v>
      </c>
      <c r="M76" s="43">
        <f>(H76+I76+J76+K76-MAX(H76:K76)-MIN(H76:K76))/2</f>
        <v>7.9000000000000021</v>
      </c>
      <c r="N76" s="44">
        <f>M76*2</f>
        <v>15.800000000000004</v>
      </c>
      <c r="O76" s="208">
        <v>81</v>
      </c>
      <c r="P76" s="209">
        <f t="shared" ref="P76:P77" si="1">O76/100</f>
        <v>0.81</v>
      </c>
      <c r="Q76" s="38">
        <v>7.5</v>
      </c>
      <c r="R76" s="39">
        <v>7.5</v>
      </c>
      <c r="S76" s="40">
        <v>7.6</v>
      </c>
      <c r="T76" s="47">
        <v>7.8</v>
      </c>
      <c r="U76" s="43">
        <f>(Q76+R76+S76+T76-MAX(Q76:T76)-MIN(Q76:T76))/2</f>
        <v>7.5500000000000007</v>
      </c>
      <c r="V76" s="44">
        <v>0</v>
      </c>
      <c r="W76" s="48">
        <f>SUM(U76,N76,P76)-L76-V76</f>
        <v>24.160000000000004</v>
      </c>
      <c r="X76" s="295"/>
    </row>
    <row r="77" spans="1:24" ht="20.25" thickBot="1">
      <c r="A77" s="252"/>
      <c r="B77" s="255" t="s">
        <v>284</v>
      </c>
      <c r="C77" s="257"/>
      <c r="D77" s="259"/>
      <c r="E77" s="299"/>
      <c r="F77" s="259"/>
      <c r="G77" s="83" t="s">
        <v>52</v>
      </c>
      <c r="H77" s="38">
        <v>7.2</v>
      </c>
      <c r="I77" s="39">
        <v>7.8</v>
      </c>
      <c r="J77" s="40">
        <v>7.9</v>
      </c>
      <c r="K77" s="41">
        <v>7.9</v>
      </c>
      <c r="L77" s="42">
        <v>0</v>
      </c>
      <c r="M77" s="43">
        <f>(H77+I77+J77+K77-MAX(H77:K77)-MIN(H77:K77))/2</f>
        <v>7.85</v>
      </c>
      <c r="N77" s="44">
        <f>M77*2</f>
        <v>15.7</v>
      </c>
      <c r="O77" s="108">
        <v>112</v>
      </c>
      <c r="P77" s="99">
        <f t="shared" si="1"/>
        <v>1.1200000000000001</v>
      </c>
      <c r="Q77" s="38">
        <v>8</v>
      </c>
      <c r="R77" s="39">
        <v>8.3000000000000007</v>
      </c>
      <c r="S77" s="40">
        <v>8.3000000000000007</v>
      </c>
      <c r="T77" s="47">
        <v>8.4</v>
      </c>
      <c r="U77" s="43">
        <f>(Q77+R77+S77+T77-MAX(Q77:T77)-MIN(Q77:T77))/2</f>
        <v>8.3000000000000007</v>
      </c>
      <c r="V77" s="55">
        <v>0</v>
      </c>
      <c r="W77" s="48">
        <f>SUM(U77,N77,P77)-L77-V77</f>
        <v>25.12</v>
      </c>
      <c r="X77" s="296"/>
    </row>
    <row r="78" spans="1:24" ht="15.75" thickBot="1">
      <c r="A78" s="253"/>
      <c r="B78" s="265"/>
      <c r="C78" s="227" t="s">
        <v>234</v>
      </c>
      <c r="D78" s="173">
        <v>2004</v>
      </c>
      <c r="E78" s="180" t="s">
        <v>94</v>
      </c>
      <c r="F78" s="261"/>
      <c r="G78" s="268" t="s">
        <v>49</v>
      </c>
      <c r="H78" s="269"/>
      <c r="I78" s="269"/>
      <c r="J78" s="269"/>
      <c r="K78" s="269"/>
      <c r="L78" s="270"/>
      <c r="M78" s="56">
        <f>SUM(M75:M77)-L75-L76-L77</f>
        <v>23.900000000000006</v>
      </c>
      <c r="N78" s="57"/>
      <c r="O78" s="271" t="s">
        <v>53</v>
      </c>
      <c r="P78" s="272"/>
      <c r="Q78" s="272"/>
      <c r="R78" s="272"/>
      <c r="S78" s="272"/>
      <c r="T78" s="272"/>
      <c r="U78" s="272"/>
      <c r="V78" s="273"/>
      <c r="W78" s="80">
        <f>SUM(W75:W77)</f>
        <v>74.56</v>
      </c>
      <c r="X78" s="187">
        <f>M78</f>
        <v>23.900000000000006</v>
      </c>
    </row>
    <row r="79" spans="1:24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>
      <c r="A80" s="70"/>
      <c r="B80" s="148"/>
      <c r="C80" s="103"/>
      <c r="D80" s="145"/>
      <c r="E80" s="145"/>
      <c r="F80" s="117"/>
      <c r="G80" s="73"/>
      <c r="H80" s="73"/>
      <c r="I80" s="73"/>
      <c r="J80" s="73"/>
      <c r="K80" s="73"/>
      <c r="L80" s="73"/>
      <c r="M80" s="59"/>
      <c r="N80" s="60"/>
      <c r="O80" s="74"/>
      <c r="P80" s="74"/>
      <c r="Q80" s="74"/>
      <c r="R80" s="74"/>
      <c r="S80" s="74"/>
      <c r="T80" s="74"/>
      <c r="U80" s="74"/>
      <c r="V80" s="74"/>
      <c r="W80" s="61"/>
      <c r="X80" s="62"/>
    </row>
    <row r="81" spans="1:24">
      <c r="A81" s="70"/>
      <c r="B81" s="91"/>
      <c r="C81" s="345" t="s">
        <v>57</v>
      </c>
      <c r="D81" s="345"/>
      <c r="E81" s="345"/>
      <c r="F81" s="34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63"/>
      <c r="S81" s="5"/>
      <c r="T81" s="20" t="s">
        <v>144</v>
      </c>
      <c r="U81" s="20"/>
      <c r="V81" s="92"/>
      <c r="W81" s="61"/>
      <c r="X81" s="62"/>
    </row>
    <row r="82" spans="1:24">
      <c r="A82" s="70"/>
      <c r="B82" s="91"/>
      <c r="C82" s="144" t="s">
        <v>148</v>
      </c>
      <c r="D82" s="5"/>
      <c r="E82" s="5"/>
      <c r="F82" s="63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63"/>
      <c r="S82" s="5"/>
      <c r="T82" s="20" t="s">
        <v>61</v>
      </c>
      <c r="U82" s="20"/>
      <c r="V82" s="92"/>
      <c r="W82" s="61"/>
      <c r="X82" s="62"/>
    </row>
    <row r="83" spans="1:24" ht="15.75">
      <c r="A83" s="70"/>
      <c r="B83" s="91"/>
      <c r="C83" s="144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63"/>
      <c r="S83" s="5"/>
      <c r="T83" s="93"/>
      <c r="U83" s="93"/>
      <c r="V83" s="92"/>
      <c r="W83" s="61"/>
      <c r="X83" s="62"/>
    </row>
    <row r="84" spans="1:24">
      <c r="A84" s="70"/>
      <c r="B84" s="91"/>
      <c r="C84" s="301" t="s">
        <v>13</v>
      </c>
      <c r="D84" s="301"/>
      <c r="E84" s="301"/>
      <c r="F84" s="301"/>
      <c r="G84" s="301"/>
      <c r="H84" s="301"/>
      <c r="I84" s="5"/>
      <c r="J84" s="5"/>
      <c r="K84" s="5"/>
      <c r="L84" s="63"/>
      <c r="M84" s="5"/>
      <c r="N84" s="5"/>
      <c r="O84" s="5"/>
      <c r="P84" s="5"/>
      <c r="Q84" s="5"/>
      <c r="R84" s="5"/>
      <c r="S84" s="5"/>
      <c r="T84" s="20" t="s">
        <v>143</v>
      </c>
      <c r="U84" s="20"/>
      <c r="V84" s="92"/>
      <c r="W84" s="61"/>
      <c r="X84" s="62"/>
    </row>
    <row r="85" spans="1:24">
      <c r="A85" s="70"/>
      <c r="B85" s="91"/>
      <c r="C85" s="144" t="s">
        <v>147</v>
      </c>
      <c r="D85" s="144"/>
      <c r="E85" s="144"/>
      <c r="F85" s="5"/>
      <c r="G85" s="5"/>
      <c r="H85" s="5"/>
      <c r="I85" s="64"/>
      <c r="J85" s="5"/>
      <c r="K85" s="5"/>
      <c r="L85" s="63"/>
      <c r="M85" s="5"/>
      <c r="N85" s="5"/>
      <c r="O85" s="5"/>
      <c r="P85" s="5"/>
      <c r="Q85" s="5"/>
      <c r="R85" s="5"/>
      <c r="S85" s="5"/>
      <c r="T85" s="20" t="s">
        <v>102</v>
      </c>
      <c r="U85" s="20"/>
      <c r="V85" s="92"/>
      <c r="W85" s="61"/>
      <c r="X85" s="62"/>
    </row>
    <row r="86" spans="1:24">
      <c r="A86" s="70"/>
      <c r="B86" s="91"/>
      <c r="C86" s="63"/>
      <c r="D86" s="63"/>
      <c r="E86" s="63"/>
      <c r="F86" s="63"/>
      <c r="G86" s="63"/>
      <c r="H86" s="63"/>
      <c r="I86" s="63"/>
      <c r="J86" s="63"/>
      <c r="K86" s="63"/>
      <c r="L86" s="65"/>
      <c r="M86" s="65"/>
      <c r="N86" s="65"/>
      <c r="O86" s="65"/>
      <c r="P86" s="65"/>
      <c r="Q86" s="65"/>
      <c r="R86" s="65"/>
      <c r="S86" s="65"/>
      <c r="T86" s="20"/>
      <c r="U86" s="20"/>
      <c r="V86" s="92"/>
      <c r="W86" s="61"/>
      <c r="X86" s="62"/>
    </row>
    <row r="87" spans="1:24">
      <c r="A87" s="70"/>
      <c r="B87" s="91"/>
      <c r="C87" s="301" t="s">
        <v>14</v>
      </c>
      <c r="D87" s="301"/>
      <c r="E87" s="301"/>
      <c r="F87" s="301"/>
      <c r="G87" s="301"/>
      <c r="H87" s="301"/>
      <c r="I87" s="66"/>
      <c r="J87" s="67"/>
      <c r="K87" s="67"/>
      <c r="L87" s="67"/>
      <c r="M87" s="67"/>
      <c r="N87" s="67"/>
      <c r="O87" s="67"/>
      <c r="P87" s="67"/>
      <c r="Q87" s="63"/>
      <c r="R87" s="5"/>
      <c r="S87" s="5"/>
      <c r="T87" s="20" t="s">
        <v>145</v>
      </c>
      <c r="U87" s="20"/>
      <c r="V87" s="92"/>
      <c r="W87" s="61"/>
      <c r="X87" s="62"/>
    </row>
    <row r="88" spans="1:24">
      <c r="A88" s="70"/>
      <c r="B88" s="91"/>
      <c r="C88" s="144" t="s">
        <v>147</v>
      </c>
      <c r="D88" s="144"/>
      <c r="E88" s="144"/>
      <c r="F88" s="5"/>
      <c r="G88" s="5"/>
      <c r="H88" s="5"/>
      <c r="I88" s="66"/>
      <c r="J88" s="67"/>
      <c r="K88" s="67"/>
      <c r="L88" s="67"/>
      <c r="M88" s="67"/>
      <c r="N88" s="67"/>
      <c r="O88" s="67"/>
      <c r="P88" s="67"/>
      <c r="Q88" s="63"/>
      <c r="R88" s="5"/>
      <c r="S88" s="5"/>
      <c r="T88" s="20" t="s">
        <v>146</v>
      </c>
      <c r="U88" s="20"/>
      <c r="V88" s="92"/>
      <c r="W88" s="61"/>
      <c r="X88" s="62"/>
    </row>
    <row r="89" spans="1:24">
      <c r="A89" s="70"/>
      <c r="B89" s="77"/>
      <c r="C89" s="116"/>
      <c r="D89" s="72"/>
      <c r="E89" s="72"/>
      <c r="F89" s="32"/>
      <c r="G89" s="73"/>
      <c r="H89" s="73"/>
      <c r="I89" s="73"/>
      <c r="J89" s="73"/>
      <c r="K89" s="73"/>
      <c r="L89" s="73"/>
      <c r="M89" s="59"/>
      <c r="N89" s="60"/>
      <c r="O89" s="74"/>
      <c r="P89" s="74"/>
      <c r="Q89" s="74"/>
      <c r="R89" s="74"/>
      <c r="S89" s="74"/>
      <c r="T89" s="86"/>
      <c r="U89" s="86"/>
      <c r="V89" s="86"/>
      <c r="W89" s="61"/>
      <c r="X89" s="62"/>
    </row>
    <row r="90" spans="1:24">
      <c r="A90" s="70"/>
      <c r="B90" s="148"/>
      <c r="C90" s="103"/>
      <c r="D90" s="145"/>
      <c r="E90" s="145"/>
      <c r="F90" s="117"/>
      <c r="G90" s="73"/>
      <c r="H90" s="73"/>
      <c r="I90" s="73"/>
      <c r="J90" s="73"/>
      <c r="K90" s="73"/>
      <c r="L90" s="73"/>
      <c r="M90" s="59"/>
      <c r="N90" s="60"/>
      <c r="O90" s="74"/>
      <c r="P90" s="74"/>
      <c r="Q90" s="74"/>
      <c r="R90" s="74"/>
      <c r="S90" s="74"/>
      <c r="T90" s="74"/>
      <c r="U90" s="74"/>
      <c r="V90" s="74"/>
      <c r="W90" s="61"/>
      <c r="X90" s="62"/>
    </row>
    <row r="91" spans="1:24">
      <c r="A91" s="70"/>
      <c r="B91" s="148"/>
      <c r="C91" s="103"/>
      <c r="D91" s="145"/>
      <c r="E91" s="145"/>
      <c r="F91" s="117"/>
      <c r="G91" s="73"/>
      <c r="H91" s="73"/>
      <c r="I91" s="73"/>
      <c r="J91" s="73"/>
      <c r="K91" s="73"/>
      <c r="L91" s="73"/>
      <c r="M91" s="59"/>
      <c r="N91" s="60"/>
      <c r="O91" s="74"/>
      <c r="P91" s="74"/>
      <c r="Q91" s="74"/>
      <c r="R91" s="74"/>
      <c r="S91" s="74"/>
      <c r="T91" s="74"/>
      <c r="U91" s="74"/>
      <c r="V91" s="74"/>
      <c r="W91" s="61"/>
      <c r="X91" s="62"/>
    </row>
    <row r="92" spans="1:24">
      <c r="A92" s="70"/>
      <c r="B92" s="148"/>
      <c r="C92" s="103"/>
      <c r="D92" s="145"/>
      <c r="E92" s="145"/>
      <c r="F92" s="117"/>
      <c r="G92" s="73"/>
      <c r="H92" s="73"/>
      <c r="I92" s="73"/>
      <c r="J92" s="73"/>
      <c r="K92" s="73"/>
      <c r="L92" s="73"/>
      <c r="M92" s="59"/>
      <c r="N92" s="60"/>
      <c r="O92" s="74"/>
      <c r="P92" s="74"/>
      <c r="Q92" s="74"/>
      <c r="R92" s="74"/>
      <c r="S92" s="74"/>
      <c r="T92" s="74"/>
      <c r="U92" s="74"/>
      <c r="V92" s="74"/>
      <c r="W92" s="61"/>
      <c r="X92" s="62"/>
    </row>
    <row r="93" spans="1:24">
      <c r="A93" s="70"/>
      <c r="B93" s="148"/>
      <c r="C93" s="103"/>
      <c r="D93" s="145"/>
      <c r="E93" s="145"/>
      <c r="F93" s="117"/>
      <c r="G93" s="73"/>
      <c r="H93" s="73"/>
      <c r="I93" s="73"/>
      <c r="J93" s="73"/>
      <c r="K93" s="73"/>
      <c r="L93" s="73"/>
      <c r="M93" s="59"/>
      <c r="N93" s="60"/>
      <c r="O93" s="74"/>
      <c r="P93" s="74"/>
      <c r="Q93" s="74"/>
      <c r="R93" s="74"/>
      <c r="S93" s="74"/>
      <c r="T93" s="74"/>
      <c r="U93" s="74"/>
      <c r="V93" s="74"/>
      <c r="W93" s="61"/>
      <c r="X93" s="62"/>
    </row>
    <row r="94" spans="1:24">
      <c r="A94" s="70"/>
      <c r="B94" s="148"/>
      <c r="C94" s="103"/>
      <c r="D94" s="145"/>
      <c r="E94" s="145"/>
      <c r="F94" s="117"/>
      <c r="G94" s="73"/>
      <c r="H94" s="73"/>
      <c r="I94" s="73"/>
      <c r="J94" s="73"/>
      <c r="K94" s="73"/>
      <c r="L94" s="73"/>
      <c r="M94" s="59"/>
      <c r="N94" s="60"/>
      <c r="O94" s="74"/>
      <c r="P94" s="74"/>
      <c r="Q94" s="74"/>
      <c r="R94" s="74"/>
      <c r="S94" s="74"/>
      <c r="T94" s="74"/>
      <c r="U94" s="74"/>
      <c r="V94" s="74"/>
      <c r="W94" s="61"/>
      <c r="X94" s="62"/>
    </row>
    <row r="95" spans="1:24">
      <c r="A95" s="70"/>
      <c r="B95" s="148"/>
      <c r="C95" s="103"/>
      <c r="D95" s="145"/>
      <c r="E95" s="145"/>
      <c r="F95" s="117"/>
      <c r="G95" s="73"/>
      <c r="H95" s="73"/>
      <c r="I95" s="73"/>
      <c r="J95" s="73"/>
      <c r="K95" s="73"/>
      <c r="L95" s="73"/>
      <c r="M95" s="59"/>
      <c r="N95" s="60"/>
      <c r="O95" s="74"/>
      <c r="P95" s="74"/>
      <c r="Q95" s="74"/>
      <c r="R95" s="74"/>
      <c r="S95" s="74"/>
      <c r="T95" s="74"/>
      <c r="U95" s="74"/>
      <c r="V95" s="74"/>
      <c r="W95" s="61"/>
      <c r="X95" s="62"/>
    </row>
    <row r="96" spans="1:24">
      <c r="A96" s="70"/>
      <c r="B96" s="148"/>
      <c r="C96" s="103"/>
      <c r="D96" s="145"/>
      <c r="E96" s="145"/>
      <c r="F96" s="117"/>
      <c r="G96" s="73"/>
      <c r="H96" s="73"/>
      <c r="I96" s="73"/>
      <c r="J96" s="73"/>
      <c r="K96" s="73"/>
      <c r="L96" s="73"/>
      <c r="M96" s="59"/>
      <c r="N96" s="60"/>
      <c r="O96" s="74"/>
      <c r="P96" s="74"/>
      <c r="Q96" s="74"/>
      <c r="R96" s="74"/>
      <c r="S96" s="74"/>
      <c r="T96" s="74"/>
      <c r="U96" s="74"/>
      <c r="V96" s="74"/>
      <c r="W96" s="61"/>
      <c r="X96" s="62"/>
    </row>
    <row r="97" spans="1:24">
      <c r="A97" s="70"/>
      <c r="B97" s="148"/>
      <c r="C97" s="103"/>
      <c r="D97" s="145"/>
      <c r="E97" s="145"/>
      <c r="F97" s="117"/>
      <c r="G97" s="73"/>
      <c r="H97" s="73"/>
      <c r="I97" s="73"/>
      <c r="J97" s="73"/>
      <c r="K97" s="73"/>
      <c r="L97" s="73"/>
      <c r="M97" s="59"/>
      <c r="N97" s="60"/>
      <c r="O97" s="74"/>
      <c r="P97" s="74"/>
      <c r="Q97" s="74"/>
      <c r="R97" s="74"/>
      <c r="S97" s="74"/>
      <c r="T97" s="74"/>
      <c r="U97" s="74"/>
      <c r="V97" s="74"/>
      <c r="W97" s="61"/>
      <c r="X97" s="62"/>
    </row>
    <row r="98" spans="1:24">
      <c r="A98" s="70"/>
      <c r="B98" s="148"/>
      <c r="C98" s="103"/>
      <c r="D98" s="145"/>
      <c r="E98" s="145"/>
      <c r="F98" s="117"/>
      <c r="G98" s="73"/>
      <c r="H98" s="73"/>
      <c r="I98" s="73"/>
      <c r="J98" s="73"/>
      <c r="K98" s="73"/>
      <c r="L98" s="73"/>
      <c r="M98" s="59"/>
      <c r="N98" s="60"/>
      <c r="O98" s="74"/>
      <c r="P98" s="74"/>
      <c r="Q98" s="74"/>
      <c r="R98" s="74"/>
      <c r="S98" s="74"/>
      <c r="T98" s="74"/>
      <c r="U98" s="74"/>
      <c r="V98" s="74"/>
      <c r="W98" s="61"/>
      <c r="X98" s="62"/>
    </row>
    <row r="99" spans="1:24">
      <c r="A99" s="70"/>
      <c r="B99" s="148"/>
      <c r="C99" s="103"/>
      <c r="D99" s="145"/>
      <c r="E99" s="145"/>
      <c r="F99" s="117"/>
      <c r="G99" s="73"/>
      <c r="H99" s="73"/>
      <c r="I99" s="73"/>
      <c r="J99" s="73"/>
      <c r="K99" s="73"/>
      <c r="L99" s="73"/>
      <c r="M99" s="59"/>
      <c r="N99" s="60"/>
      <c r="O99" s="74"/>
      <c r="P99" s="74"/>
      <c r="Q99" s="74"/>
      <c r="R99" s="74"/>
      <c r="S99" s="74"/>
      <c r="T99" s="74"/>
      <c r="U99" s="74"/>
      <c r="V99" s="74"/>
      <c r="W99" s="61"/>
      <c r="X99" s="62"/>
    </row>
    <row r="100" spans="1:24">
      <c r="A100" s="70"/>
      <c r="B100" s="148"/>
      <c r="C100" s="103"/>
      <c r="D100" s="145"/>
      <c r="E100" s="145"/>
      <c r="F100" s="117"/>
      <c r="G100" s="73"/>
      <c r="H100" s="73"/>
      <c r="I100" s="73"/>
      <c r="J100" s="73"/>
      <c r="K100" s="73"/>
      <c r="L100" s="73"/>
      <c r="M100" s="59"/>
      <c r="N100" s="60"/>
      <c r="O100" s="74"/>
      <c r="P100" s="74"/>
      <c r="Q100" s="74"/>
      <c r="R100" s="74"/>
      <c r="S100" s="74"/>
      <c r="T100" s="74"/>
      <c r="U100" s="74"/>
      <c r="V100" s="74"/>
      <c r="W100" s="61"/>
      <c r="X100" s="62"/>
    </row>
    <row r="101" spans="1:24">
      <c r="A101" s="70"/>
      <c r="B101" s="148"/>
      <c r="C101" s="103"/>
      <c r="D101" s="218"/>
      <c r="E101" s="218"/>
      <c r="F101" s="117"/>
      <c r="G101" s="73"/>
      <c r="H101" s="73"/>
      <c r="I101" s="73"/>
      <c r="J101" s="73"/>
      <c r="K101" s="73"/>
      <c r="L101" s="73"/>
      <c r="M101" s="59"/>
      <c r="N101" s="60"/>
      <c r="O101" s="74"/>
      <c r="P101" s="74"/>
      <c r="Q101" s="74"/>
      <c r="R101" s="74"/>
      <c r="S101" s="74"/>
      <c r="T101" s="74"/>
      <c r="U101" s="74"/>
      <c r="V101" s="74"/>
      <c r="W101" s="61"/>
      <c r="X101" s="62"/>
    </row>
    <row r="102" spans="1:24">
      <c r="A102" s="70"/>
      <c r="B102" s="148"/>
      <c r="C102" s="103"/>
      <c r="D102" s="218"/>
      <c r="E102" s="218"/>
      <c r="F102" s="117"/>
      <c r="G102" s="73"/>
      <c r="H102" s="73"/>
      <c r="I102" s="73"/>
      <c r="J102" s="73"/>
      <c r="K102" s="73"/>
      <c r="L102" s="73"/>
      <c r="M102" s="59"/>
      <c r="N102" s="60"/>
      <c r="O102" s="74"/>
      <c r="P102" s="74"/>
      <c r="Q102" s="74"/>
      <c r="R102" s="74"/>
      <c r="S102" s="74"/>
      <c r="T102" s="74"/>
      <c r="U102" s="74"/>
      <c r="V102" s="74"/>
      <c r="W102" s="61"/>
      <c r="X102" s="62"/>
    </row>
    <row r="103" spans="1:24">
      <c r="A103" s="70"/>
      <c r="B103" s="148"/>
      <c r="C103" s="103"/>
      <c r="D103" s="145"/>
      <c r="E103" s="145"/>
      <c r="F103" s="117"/>
      <c r="G103" s="73"/>
      <c r="H103" s="73"/>
      <c r="I103" s="73"/>
      <c r="J103" s="73"/>
      <c r="K103" s="73"/>
      <c r="L103" s="73"/>
      <c r="M103" s="59"/>
      <c r="N103" s="60"/>
      <c r="O103" s="74"/>
      <c r="P103" s="74"/>
      <c r="Q103" s="74"/>
      <c r="R103" s="74"/>
      <c r="S103" s="74"/>
      <c r="T103" s="74"/>
      <c r="U103" s="74"/>
      <c r="V103" s="74"/>
      <c r="W103" s="61"/>
      <c r="X103" s="62"/>
    </row>
    <row r="104" spans="1:24">
      <c r="A104" s="70"/>
      <c r="B104" s="148"/>
      <c r="C104" s="103"/>
      <c r="D104" s="223"/>
      <c r="E104" s="223"/>
      <c r="F104" s="117"/>
      <c r="G104" s="73"/>
      <c r="H104" s="73"/>
      <c r="I104" s="73"/>
      <c r="J104" s="73"/>
      <c r="K104" s="73"/>
      <c r="L104" s="73"/>
      <c r="M104" s="59"/>
      <c r="N104" s="60"/>
      <c r="O104" s="74"/>
      <c r="P104" s="74"/>
      <c r="Q104" s="74"/>
      <c r="R104" s="74"/>
      <c r="S104" s="74"/>
      <c r="T104" s="74"/>
      <c r="U104" s="74"/>
      <c r="V104" s="74"/>
      <c r="W104" s="61"/>
      <c r="X104" s="62"/>
    </row>
    <row r="105" spans="1:24">
      <c r="A105" s="70"/>
      <c r="B105" s="148"/>
      <c r="C105" s="103"/>
      <c r="D105" s="223"/>
      <c r="E105" s="223"/>
      <c r="F105" s="117"/>
      <c r="G105" s="73"/>
      <c r="H105" s="73"/>
      <c r="I105" s="73"/>
      <c r="J105" s="73"/>
      <c r="K105" s="73"/>
      <c r="L105" s="73"/>
      <c r="M105" s="59"/>
      <c r="N105" s="60"/>
      <c r="O105" s="74"/>
      <c r="P105" s="74"/>
      <c r="Q105" s="74"/>
      <c r="R105" s="74"/>
      <c r="S105" s="74"/>
      <c r="T105" s="74"/>
      <c r="U105" s="74"/>
      <c r="V105" s="74"/>
      <c r="W105" s="61"/>
      <c r="X105" s="62"/>
    </row>
    <row r="106" spans="1:24">
      <c r="A106" s="70"/>
      <c r="B106" s="148"/>
      <c r="C106" s="103"/>
      <c r="D106" s="223"/>
      <c r="E106" s="223"/>
      <c r="F106" s="117"/>
      <c r="G106" s="73"/>
      <c r="H106" s="73"/>
      <c r="I106" s="73"/>
      <c r="J106" s="73"/>
      <c r="K106" s="73"/>
      <c r="L106" s="73"/>
      <c r="M106" s="59"/>
      <c r="N106" s="60"/>
      <c r="O106" s="74"/>
      <c r="P106" s="74"/>
      <c r="Q106" s="74"/>
      <c r="R106" s="74"/>
      <c r="S106" s="74"/>
      <c r="T106" s="74"/>
      <c r="U106" s="74"/>
      <c r="V106" s="74"/>
      <c r="W106" s="61"/>
      <c r="X106" s="62"/>
    </row>
    <row r="107" spans="1:24">
      <c r="A107" s="70"/>
      <c r="B107" s="148"/>
      <c r="C107" s="103"/>
      <c r="D107" s="145"/>
      <c r="E107" s="145"/>
      <c r="F107" s="117"/>
      <c r="G107" s="73"/>
      <c r="H107" s="73"/>
      <c r="I107" s="73"/>
      <c r="J107" s="73"/>
      <c r="K107" s="73"/>
      <c r="L107" s="73"/>
      <c r="M107" s="59"/>
      <c r="N107" s="60"/>
      <c r="O107" s="74"/>
      <c r="P107" s="74"/>
      <c r="Q107" s="74"/>
      <c r="R107" s="74"/>
      <c r="S107" s="74"/>
      <c r="T107" s="74"/>
      <c r="U107" s="74"/>
      <c r="V107" s="74"/>
      <c r="W107" s="61"/>
      <c r="X107" s="62"/>
    </row>
    <row r="108" spans="1:24">
      <c r="A108" s="70"/>
      <c r="B108" s="148"/>
      <c r="C108" s="103"/>
      <c r="D108" s="145"/>
      <c r="E108" s="145"/>
      <c r="F108" s="117"/>
      <c r="G108" s="73"/>
      <c r="H108" s="73"/>
      <c r="I108" s="73"/>
      <c r="J108" s="73"/>
      <c r="K108" s="73"/>
      <c r="L108" s="73"/>
      <c r="M108" s="59"/>
      <c r="N108" s="60"/>
      <c r="O108" s="74"/>
      <c r="P108" s="74"/>
      <c r="Q108" s="74"/>
      <c r="R108" s="74"/>
      <c r="S108" s="74"/>
      <c r="T108" s="74"/>
      <c r="U108" s="74"/>
      <c r="V108" s="74"/>
      <c r="W108" s="61"/>
      <c r="X108" s="62"/>
    </row>
    <row r="109" spans="1:24">
      <c r="A109" s="70"/>
      <c r="B109" s="148"/>
      <c r="C109" s="103"/>
      <c r="D109" s="145"/>
      <c r="E109" s="145"/>
      <c r="F109" s="117"/>
      <c r="G109" s="73"/>
      <c r="H109" s="73"/>
      <c r="I109" s="73"/>
      <c r="J109" s="73"/>
      <c r="K109" s="73"/>
      <c r="L109" s="73"/>
      <c r="M109" s="59"/>
      <c r="N109" s="60"/>
      <c r="O109" s="74"/>
      <c r="P109" s="74"/>
      <c r="Q109" s="74"/>
      <c r="R109" s="74"/>
      <c r="S109" s="74"/>
      <c r="T109" s="74"/>
      <c r="U109" s="74"/>
      <c r="V109" s="74"/>
      <c r="W109" s="61"/>
      <c r="X109" s="62"/>
    </row>
    <row r="110" spans="1:24">
      <c r="A110" s="70"/>
      <c r="B110" s="148"/>
      <c r="C110" s="103"/>
      <c r="D110" s="145"/>
      <c r="E110" s="145"/>
      <c r="F110" s="117"/>
      <c r="G110" s="73"/>
      <c r="H110" s="73"/>
      <c r="I110" s="73"/>
      <c r="J110" s="73"/>
      <c r="K110" s="73"/>
      <c r="L110" s="73"/>
      <c r="M110" s="59"/>
      <c r="N110" s="60"/>
      <c r="O110" s="74"/>
      <c r="P110" s="74"/>
      <c r="Q110" s="74"/>
      <c r="R110" s="74"/>
      <c r="S110" s="74"/>
      <c r="T110" s="74"/>
      <c r="U110" s="74"/>
      <c r="V110" s="74"/>
      <c r="W110" s="61"/>
      <c r="X110" s="62"/>
    </row>
    <row r="111" spans="1:24">
      <c r="A111" s="70"/>
      <c r="B111" s="148"/>
      <c r="C111" s="103"/>
      <c r="D111" s="145"/>
      <c r="E111" s="145"/>
      <c r="F111" s="117"/>
      <c r="G111" s="73"/>
      <c r="H111" s="73"/>
      <c r="I111" s="73"/>
      <c r="J111" s="73"/>
      <c r="K111" s="73"/>
      <c r="L111" s="73"/>
      <c r="M111" s="59"/>
      <c r="N111" s="60"/>
      <c r="O111" s="74"/>
      <c r="P111" s="74"/>
      <c r="Q111" s="74"/>
      <c r="R111" s="74"/>
      <c r="S111" s="74"/>
      <c r="T111" s="74"/>
      <c r="U111" s="74"/>
      <c r="V111" s="74"/>
      <c r="W111" s="61"/>
      <c r="X111" s="62"/>
    </row>
    <row r="112" spans="1:24" ht="20.25">
      <c r="A112" s="328" t="s">
        <v>140</v>
      </c>
      <c r="B112" s="328"/>
      <c r="C112" s="328"/>
      <c r="D112" s="328"/>
      <c r="E112" s="328"/>
      <c r="F112" s="328"/>
      <c r="G112" s="328"/>
      <c r="H112" s="328"/>
      <c r="I112" s="328"/>
      <c r="J112" s="328"/>
      <c r="K112" s="328"/>
      <c r="L112" s="328"/>
      <c r="M112" s="328"/>
      <c r="N112" s="328"/>
      <c r="O112" s="328"/>
      <c r="P112" s="328"/>
      <c r="Q112" s="328"/>
      <c r="R112" s="328"/>
      <c r="S112" s="328"/>
      <c r="T112" s="328"/>
      <c r="U112" s="328"/>
      <c r="V112" s="328"/>
      <c r="W112" s="328"/>
      <c r="X112" s="328"/>
    </row>
    <row r="113" spans="1:27" ht="20.25">
      <c r="A113" s="328" t="s">
        <v>151</v>
      </c>
      <c r="B113" s="328"/>
      <c r="C113" s="328"/>
      <c r="D113" s="328"/>
      <c r="E113" s="328"/>
      <c r="F113" s="328"/>
      <c r="G113" s="328"/>
      <c r="H113" s="328"/>
      <c r="I113" s="328"/>
      <c r="J113" s="328"/>
      <c r="K113" s="328"/>
      <c r="L113" s="328"/>
      <c r="M113" s="328"/>
      <c r="N113" s="328"/>
      <c r="O113" s="328"/>
      <c r="P113" s="328"/>
      <c r="Q113" s="328"/>
      <c r="R113" s="328"/>
      <c r="S113" s="328"/>
      <c r="T113" s="328"/>
      <c r="U113" s="328"/>
      <c r="V113" s="328"/>
      <c r="W113" s="328"/>
      <c r="X113" s="328"/>
    </row>
    <row r="114" spans="1:27" ht="15.75">
      <c r="B114" s="33"/>
      <c r="C114" s="34"/>
      <c r="D114" s="34"/>
      <c r="E114" s="33"/>
    </row>
    <row r="115" spans="1:27" ht="15.75">
      <c r="B115" s="33"/>
      <c r="C115" s="34"/>
      <c r="D115" s="34"/>
      <c r="E115" s="33"/>
    </row>
    <row r="116" spans="1:27" ht="16.5" thickBot="1">
      <c r="D116" s="379" t="s">
        <v>142</v>
      </c>
      <c r="E116" s="379"/>
      <c r="F116" s="380"/>
      <c r="G116" s="380"/>
      <c r="Q116" s="34" t="s">
        <v>141</v>
      </c>
    </row>
    <row r="117" spans="1:27" ht="20.100000000000001" customHeight="1" thickBot="1">
      <c r="A117" s="274" t="s">
        <v>83</v>
      </c>
      <c r="B117" s="275"/>
      <c r="C117" s="275"/>
      <c r="D117" s="275"/>
      <c r="E117" s="275"/>
      <c r="F117" s="275"/>
      <c r="G117" s="275"/>
      <c r="H117" s="275"/>
      <c r="I117" s="275"/>
      <c r="J117" s="275"/>
      <c r="K117" s="275"/>
      <c r="L117" s="275"/>
      <c r="M117" s="275"/>
      <c r="N117" s="275"/>
      <c r="O117" s="275"/>
      <c r="P117" s="275"/>
      <c r="Q117" s="275"/>
      <c r="R117" s="275"/>
      <c r="S117" s="275"/>
      <c r="T117" s="275"/>
      <c r="U117" s="275"/>
      <c r="V117" s="275"/>
      <c r="W117" s="275"/>
      <c r="X117" s="276"/>
      <c r="Y117" s="2"/>
      <c r="Z117" s="2"/>
      <c r="AA117" s="2"/>
    </row>
    <row r="118" spans="1:27" ht="15.75" customHeight="1" thickBot="1">
      <c r="A118" s="325" t="s">
        <v>0</v>
      </c>
      <c r="B118" s="94" t="s">
        <v>2</v>
      </c>
      <c r="C118" s="325" t="s">
        <v>1</v>
      </c>
      <c r="D118" s="383" t="s">
        <v>28</v>
      </c>
      <c r="E118" s="381" t="s">
        <v>27</v>
      </c>
      <c r="F118" s="319" t="s">
        <v>17</v>
      </c>
      <c r="G118" s="330" t="s">
        <v>3</v>
      </c>
      <c r="H118" s="309" t="s">
        <v>50</v>
      </c>
      <c r="I118" s="310"/>
      <c r="J118" s="310"/>
      <c r="K118" s="311"/>
      <c r="L118" s="312" t="s">
        <v>32</v>
      </c>
      <c r="M118" s="312" t="s">
        <v>33</v>
      </c>
      <c r="N118" s="312" t="s">
        <v>34</v>
      </c>
      <c r="O118" s="329" t="s">
        <v>26</v>
      </c>
      <c r="P118" s="327" t="s">
        <v>31</v>
      </c>
      <c r="Q118" s="309" t="s">
        <v>51</v>
      </c>
      <c r="R118" s="310"/>
      <c r="S118" s="310"/>
      <c r="T118" s="311"/>
      <c r="U118" s="312" t="s">
        <v>30</v>
      </c>
      <c r="V118" s="312" t="s">
        <v>29</v>
      </c>
      <c r="W118" s="312" t="s">
        <v>35</v>
      </c>
      <c r="X118" s="312" t="s">
        <v>58</v>
      </c>
    </row>
    <row r="119" spans="1:27" ht="15.75" thickBot="1">
      <c r="A119" s="278"/>
      <c r="B119" s="95" t="s">
        <v>16</v>
      </c>
      <c r="C119" s="278"/>
      <c r="D119" s="378"/>
      <c r="E119" s="375"/>
      <c r="F119" s="284"/>
      <c r="G119" s="286"/>
      <c r="H119" s="90" t="s">
        <v>19</v>
      </c>
      <c r="I119" s="90" t="s">
        <v>20</v>
      </c>
      <c r="J119" s="90" t="s">
        <v>21</v>
      </c>
      <c r="K119" s="90" t="s">
        <v>22</v>
      </c>
      <c r="L119" s="291" t="s">
        <v>11</v>
      </c>
      <c r="M119" s="291" t="s">
        <v>23</v>
      </c>
      <c r="N119" s="291" t="s">
        <v>24</v>
      </c>
      <c r="O119" s="293"/>
      <c r="P119" s="282" t="s">
        <v>25</v>
      </c>
      <c r="Q119" s="90" t="s">
        <v>5</v>
      </c>
      <c r="R119" s="90" t="s">
        <v>6</v>
      </c>
      <c r="S119" s="90" t="s">
        <v>7</v>
      </c>
      <c r="T119" s="90" t="s">
        <v>8</v>
      </c>
      <c r="U119" s="291" t="s">
        <v>10</v>
      </c>
      <c r="V119" s="291" t="s">
        <v>9</v>
      </c>
      <c r="W119" s="291" t="s">
        <v>12</v>
      </c>
      <c r="X119" s="291" t="s">
        <v>15</v>
      </c>
    </row>
    <row r="120" spans="1:27" ht="15.75" thickBot="1">
      <c r="A120" s="305">
        <v>1</v>
      </c>
      <c r="B120" s="254" t="s">
        <v>257</v>
      </c>
      <c r="C120" s="226" t="s">
        <v>258</v>
      </c>
      <c r="D120" s="181">
        <v>2005</v>
      </c>
      <c r="E120" s="37" t="s">
        <v>94</v>
      </c>
      <c r="F120" s="260" t="s">
        <v>259</v>
      </c>
      <c r="G120" s="3" t="s">
        <v>4</v>
      </c>
      <c r="H120" s="38">
        <v>9.3000000000000007</v>
      </c>
      <c r="I120" s="39">
        <v>9.1999999999999993</v>
      </c>
      <c r="J120" s="40">
        <v>9.1999999999999993</v>
      </c>
      <c r="K120" s="41">
        <v>9.1999999999999993</v>
      </c>
      <c r="L120" s="42">
        <v>0</v>
      </c>
      <c r="M120" s="43">
        <f>(H120+I120+J120+K120-MAX(H120:K120)-MIN(H120:K120))/2</f>
        <v>9.1999999999999993</v>
      </c>
      <c r="N120" s="44">
        <f>M120*2</f>
        <v>18.399999999999999</v>
      </c>
      <c r="O120" s="100">
        <v>95</v>
      </c>
      <c r="P120" s="98">
        <v>0.8</v>
      </c>
      <c r="Q120" s="38">
        <v>8.6</v>
      </c>
      <c r="R120" s="39">
        <v>8.6</v>
      </c>
      <c r="S120" s="40">
        <v>9</v>
      </c>
      <c r="T120" s="47">
        <v>8.6</v>
      </c>
      <c r="U120" s="43">
        <f>(Q120+R120+S120+T120-MAX(Q120:T120)-MIN(Q120:T120))/2</f>
        <v>8.5999999999999979</v>
      </c>
      <c r="V120" s="44">
        <v>0</v>
      </c>
      <c r="W120" s="99">
        <f>SUM(U120,N120,P120)-L120-V120</f>
        <v>27.799999999999997</v>
      </c>
      <c r="X120" s="294" t="s">
        <v>60</v>
      </c>
    </row>
    <row r="121" spans="1:27" ht="15.75" thickBot="1">
      <c r="A121" s="306"/>
      <c r="B121" s="351"/>
      <c r="C121" s="257" t="s">
        <v>254</v>
      </c>
      <c r="D121" s="382">
        <v>2002</v>
      </c>
      <c r="E121" s="263" t="s">
        <v>94</v>
      </c>
      <c r="F121" s="259"/>
      <c r="G121" s="4" t="s">
        <v>18</v>
      </c>
      <c r="H121" s="38">
        <v>9.1999999999999993</v>
      </c>
      <c r="I121" s="39">
        <v>9</v>
      </c>
      <c r="J121" s="40">
        <v>9</v>
      </c>
      <c r="K121" s="41">
        <v>9</v>
      </c>
      <c r="L121" s="42">
        <v>0</v>
      </c>
      <c r="M121" s="43">
        <f>(H121+I121+J121+K121-MAX(H121:K121)-MIN(H121:K121))/2</f>
        <v>9.0000000000000018</v>
      </c>
      <c r="N121" s="44">
        <f>M121*2</f>
        <v>18.000000000000004</v>
      </c>
      <c r="O121" s="100">
        <v>81</v>
      </c>
      <c r="P121" s="46">
        <v>0.7</v>
      </c>
      <c r="Q121" s="38">
        <v>8.5</v>
      </c>
      <c r="R121" s="39">
        <v>8.6999999999999993</v>
      </c>
      <c r="S121" s="40">
        <v>8.5</v>
      </c>
      <c r="T121" s="47">
        <v>8.6</v>
      </c>
      <c r="U121" s="43">
        <f>(Q121+R121+S121+T121-MAX(Q121:T121)-MIN(Q121:T121))/2</f>
        <v>8.5499999999999989</v>
      </c>
      <c r="V121" s="44">
        <v>0</v>
      </c>
      <c r="W121" s="48">
        <f>SUM(U121,N121,P121)-L121-V121</f>
        <v>27.250000000000004</v>
      </c>
      <c r="X121" s="295"/>
    </row>
    <row r="122" spans="1:27" ht="20.25" thickBot="1">
      <c r="A122" s="306"/>
      <c r="B122" s="255" t="s">
        <v>328</v>
      </c>
      <c r="C122" s="257"/>
      <c r="D122" s="382"/>
      <c r="E122" s="263"/>
      <c r="F122" s="259"/>
      <c r="G122" s="83" t="s">
        <v>52</v>
      </c>
      <c r="H122" s="38">
        <v>9.3000000000000007</v>
      </c>
      <c r="I122" s="39">
        <v>9.3000000000000007</v>
      </c>
      <c r="J122" s="40">
        <v>9</v>
      </c>
      <c r="K122" s="41">
        <v>9</v>
      </c>
      <c r="L122" s="42">
        <v>0</v>
      </c>
      <c r="M122" s="43">
        <f>(H122+I122+J122+K122-MAX(H122:K122)-MIN(H122:K122))/2</f>
        <v>9.15</v>
      </c>
      <c r="N122" s="44">
        <f>M122*2</f>
        <v>18.3</v>
      </c>
      <c r="O122" s="100">
        <v>111</v>
      </c>
      <c r="P122" s="46">
        <v>1</v>
      </c>
      <c r="Q122" s="38">
        <v>8.5</v>
      </c>
      <c r="R122" s="39">
        <v>8.6999999999999993</v>
      </c>
      <c r="S122" s="40">
        <v>8.8000000000000007</v>
      </c>
      <c r="T122" s="47">
        <v>8.6999999999999993</v>
      </c>
      <c r="U122" s="43">
        <f>(Q122+R122+S122+T122-MAX(Q122:T122)-MIN(Q122:T122))/2</f>
        <v>8.7000000000000011</v>
      </c>
      <c r="V122" s="55">
        <v>0</v>
      </c>
      <c r="W122" s="48">
        <f>SUM(U122,N122,P122)-L122-V122</f>
        <v>28</v>
      </c>
      <c r="X122" s="296"/>
    </row>
    <row r="123" spans="1:27" ht="15.75" thickBot="1">
      <c r="A123" s="307"/>
      <c r="B123" s="352"/>
      <c r="C123" s="227" t="s">
        <v>260</v>
      </c>
      <c r="D123" s="183">
        <v>2001</v>
      </c>
      <c r="E123" s="176" t="s">
        <v>94</v>
      </c>
      <c r="F123" s="261"/>
      <c r="G123" s="268" t="s">
        <v>49</v>
      </c>
      <c r="H123" s="269"/>
      <c r="I123" s="269"/>
      <c r="J123" s="269"/>
      <c r="K123" s="269"/>
      <c r="L123" s="270"/>
      <c r="M123" s="56">
        <f>SUM(M120:M122)-L120-L121-L122</f>
        <v>27.35</v>
      </c>
      <c r="N123" s="57"/>
      <c r="O123" s="271" t="s">
        <v>53</v>
      </c>
      <c r="P123" s="272"/>
      <c r="Q123" s="272"/>
      <c r="R123" s="272"/>
      <c r="S123" s="272"/>
      <c r="T123" s="272"/>
      <c r="U123" s="272"/>
      <c r="V123" s="273"/>
      <c r="W123" s="80">
        <f>SUM(W120:W122)</f>
        <v>83.05</v>
      </c>
      <c r="X123" s="187">
        <f>M123</f>
        <v>27.35</v>
      </c>
    </row>
    <row r="124" spans="1:27" ht="15.75" thickBot="1">
      <c r="A124" s="305">
        <v>2</v>
      </c>
      <c r="B124" s="386" t="s">
        <v>252</v>
      </c>
      <c r="C124" s="226" t="s">
        <v>253</v>
      </c>
      <c r="D124" s="181">
        <v>2005</v>
      </c>
      <c r="E124" s="37" t="s">
        <v>94</v>
      </c>
      <c r="F124" s="320" t="s">
        <v>261</v>
      </c>
      <c r="G124" s="3" t="s">
        <v>4</v>
      </c>
      <c r="H124" s="38">
        <v>9</v>
      </c>
      <c r="I124" s="39">
        <v>9.3000000000000007</v>
      </c>
      <c r="J124" s="40">
        <v>9.1</v>
      </c>
      <c r="K124" s="41">
        <v>9.1999999999999993</v>
      </c>
      <c r="L124" s="42">
        <v>0</v>
      </c>
      <c r="M124" s="43">
        <f>(H124+I124+J124+K124-MAX(H124:K124)-MIN(H124:K124))/2</f>
        <v>9.1499999999999968</v>
      </c>
      <c r="N124" s="44">
        <f>M124*2</f>
        <v>18.299999999999994</v>
      </c>
      <c r="O124" s="100">
        <v>98</v>
      </c>
      <c r="P124" s="98">
        <v>0.8</v>
      </c>
      <c r="Q124" s="38">
        <v>8.5</v>
      </c>
      <c r="R124" s="39">
        <v>8.6</v>
      </c>
      <c r="S124" s="40">
        <v>8.9</v>
      </c>
      <c r="T124" s="47">
        <v>8.8000000000000007</v>
      </c>
      <c r="U124" s="43">
        <f>(Q124+R124+S124+T124-MAX(Q124:T124)-MIN(Q124:T124))/2</f>
        <v>8.6999999999999993</v>
      </c>
      <c r="V124" s="44">
        <v>0.3</v>
      </c>
      <c r="W124" s="99">
        <f>SUM(U124,N124,P124)-L124-V124</f>
        <v>27.499999999999993</v>
      </c>
      <c r="X124" s="294" t="s">
        <v>60</v>
      </c>
    </row>
    <row r="125" spans="1:27" ht="15.75" thickBot="1">
      <c r="A125" s="306"/>
      <c r="B125" s="368"/>
      <c r="C125" s="257" t="s">
        <v>329</v>
      </c>
      <c r="D125" s="382">
        <v>2002</v>
      </c>
      <c r="E125" s="263" t="s">
        <v>94</v>
      </c>
      <c r="F125" s="321"/>
      <c r="G125" s="4" t="s">
        <v>18</v>
      </c>
      <c r="H125" s="38">
        <v>9.1999999999999993</v>
      </c>
      <c r="I125" s="39">
        <v>9.3000000000000007</v>
      </c>
      <c r="J125" s="40">
        <v>9.1999999999999993</v>
      </c>
      <c r="K125" s="41">
        <v>9.3000000000000007</v>
      </c>
      <c r="L125" s="42">
        <v>0</v>
      </c>
      <c r="M125" s="43">
        <f>(H125+I125+J125+K125-MAX(H125:K125)-MIN(H125:K125))/2</f>
        <v>9.25</v>
      </c>
      <c r="N125" s="44">
        <f>M125*2</f>
        <v>18.5</v>
      </c>
      <c r="O125" s="100">
        <v>83</v>
      </c>
      <c r="P125" s="46">
        <v>0.7</v>
      </c>
      <c r="Q125" s="38">
        <v>8.4</v>
      </c>
      <c r="R125" s="39">
        <v>8.5</v>
      </c>
      <c r="S125" s="40">
        <v>8.6</v>
      </c>
      <c r="T125" s="47">
        <v>8.5</v>
      </c>
      <c r="U125" s="43">
        <f>(Q125+R125+S125+T125-MAX(Q125:T125)-MIN(Q125:T125))/2</f>
        <v>8.5</v>
      </c>
      <c r="V125" s="44">
        <v>0</v>
      </c>
      <c r="W125" s="48">
        <f>SUM(U125,N125,P125)-L125-V125</f>
        <v>27.7</v>
      </c>
      <c r="X125" s="295"/>
    </row>
    <row r="126" spans="1:27" ht="20.25" thickBot="1">
      <c r="A126" s="306"/>
      <c r="B126" s="368" t="s">
        <v>256</v>
      </c>
      <c r="C126" s="257"/>
      <c r="D126" s="382"/>
      <c r="E126" s="263"/>
      <c r="F126" s="321"/>
      <c r="G126" s="83" t="s">
        <v>52</v>
      </c>
      <c r="H126" s="38">
        <v>9</v>
      </c>
      <c r="I126" s="39">
        <v>9</v>
      </c>
      <c r="J126" s="40">
        <v>9</v>
      </c>
      <c r="K126" s="41">
        <v>9.1</v>
      </c>
      <c r="L126" s="42">
        <v>0</v>
      </c>
      <c r="M126" s="43">
        <f>(H126+I126+J126+K126-MAX(H126:K126)-MIN(H126:K126))/2</f>
        <v>9</v>
      </c>
      <c r="N126" s="44">
        <f>M126*2</f>
        <v>18</v>
      </c>
      <c r="O126" s="100">
        <v>112</v>
      </c>
      <c r="P126" s="46">
        <v>1</v>
      </c>
      <c r="Q126" s="38">
        <v>8.6999999999999993</v>
      </c>
      <c r="R126" s="39">
        <v>8.8000000000000007</v>
      </c>
      <c r="S126" s="40">
        <v>8.6999999999999993</v>
      </c>
      <c r="T126" s="47">
        <v>8.6999999999999993</v>
      </c>
      <c r="U126" s="43">
        <f>(Q126+R126+S126+T126-MAX(Q126:T126)-MIN(Q126:T126))/2</f>
        <v>8.6999999999999993</v>
      </c>
      <c r="V126" s="55">
        <v>0</v>
      </c>
      <c r="W126" s="48">
        <f>SUM(U126,N126,P126)-L126-V126</f>
        <v>27.7</v>
      </c>
      <c r="X126" s="296"/>
    </row>
    <row r="127" spans="1:27" ht="15.75" thickBot="1">
      <c r="A127" s="307"/>
      <c r="B127" s="369"/>
      <c r="C127" s="228" t="s">
        <v>255</v>
      </c>
      <c r="D127" s="183">
        <v>2002</v>
      </c>
      <c r="E127" s="176" t="s">
        <v>94</v>
      </c>
      <c r="F127" s="322"/>
      <c r="G127" s="268" t="s">
        <v>49</v>
      </c>
      <c r="H127" s="269"/>
      <c r="I127" s="269"/>
      <c r="J127" s="269"/>
      <c r="K127" s="269"/>
      <c r="L127" s="270"/>
      <c r="M127" s="56">
        <f>SUM(M124:M126)-L124-L125-L126</f>
        <v>27.4</v>
      </c>
      <c r="N127" s="57"/>
      <c r="O127" s="271" t="s">
        <v>53</v>
      </c>
      <c r="P127" s="272"/>
      <c r="Q127" s="272"/>
      <c r="R127" s="272"/>
      <c r="S127" s="272"/>
      <c r="T127" s="272"/>
      <c r="U127" s="272"/>
      <c r="V127" s="273"/>
      <c r="W127" s="80">
        <f>SUM(W124:W126)</f>
        <v>82.899999999999991</v>
      </c>
      <c r="X127" s="187">
        <f>M127</f>
        <v>27.4</v>
      </c>
    </row>
    <row r="128" spans="1:27" ht="15.75" thickBot="1">
      <c r="A128" s="305">
        <v>3</v>
      </c>
      <c r="B128" s="254" t="s">
        <v>115</v>
      </c>
      <c r="C128" s="226" t="s">
        <v>87</v>
      </c>
      <c r="D128" s="37">
        <v>2005</v>
      </c>
      <c r="E128" s="37" t="s">
        <v>94</v>
      </c>
      <c r="F128" s="320" t="s">
        <v>86</v>
      </c>
      <c r="G128" s="3" t="s">
        <v>4</v>
      </c>
      <c r="H128" s="38">
        <v>9.1999999999999993</v>
      </c>
      <c r="I128" s="39">
        <v>9</v>
      </c>
      <c r="J128" s="40">
        <v>9.1999999999999993</v>
      </c>
      <c r="K128" s="41">
        <v>9.1</v>
      </c>
      <c r="L128" s="42">
        <v>0</v>
      </c>
      <c r="M128" s="43">
        <f>(H128+I128+J128+K128-MAX(H128:K128)-MIN(H128:K128))/2</f>
        <v>9.15</v>
      </c>
      <c r="N128" s="44">
        <f>M128*2</f>
        <v>18.3</v>
      </c>
      <c r="O128" s="100">
        <v>92</v>
      </c>
      <c r="P128" s="98">
        <v>0.8</v>
      </c>
      <c r="Q128" s="38">
        <v>8</v>
      </c>
      <c r="R128" s="39">
        <v>8</v>
      </c>
      <c r="S128" s="40">
        <v>8.5</v>
      </c>
      <c r="T128" s="47">
        <v>8.5</v>
      </c>
      <c r="U128" s="43">
        <f>(Q128+R128+S128+T128-MAX(Q128:T128)-MIN(Q128:T128))/2</f>
        <v>8.25</v>
      </c>
      <c r="V128" s="44">
        <v>0</v>
      </c>
      <c r="W128" s="99">
        <f>SUM(U128,N128,P128)-L128-V128</f>
        <v>27.35</v>
      </c>
      <c r="X128" s="294" t="s">
        <v>60</v>
      </c>
    </row>
    <row r="129" spans="1:24" ht="15.75" thickBot="1">
      <c r="A129" s="306"/>
      <c r="B129" s="351"/>
      <c r="C129" s="257" t="s">
        <v>88</v>
      </c>
      <c r="D129" s="259">
        <v>2000</v>
      </c>
      <c r="E129" s="259" t="s">
        <v>94</v>
      </c>
      <c r="F129" s="321"/>
      <c r="G129" s="4" t="s">
        <v>18</v>
      </c>
      <c r="H129" s="38">
        <v>9.1</v>
      </c>
      <c r="I129" s="39">
        <v>9.1999999999999993</v>
      </c>
      <c r="J129" s="40">
        <v>9.1</v>
      </c>
      <c r="K129" s="41">
        <v>9.1</v>
      </c>
      <c r="L129" s="42">
        <v>0</v>
      </c>
      <c r="M129" s="43">
        <f>(H129+I129+J129+K129-MAX(H129:K129)-MIN(H129:K129))/2</f>
        <v>9.1000000000000014</v>
      </c>
      <c r="N129" s="44">
        <f>M129*2</f>
        <v>18.200000000000003</v>
      </c>
      <c r="O129" s="100">
        <v>88</v>
      </c>
      <c r="P129" s="46">
        <v>0.7</v>
      </c>
      <c r="Q129" s="38">
        <v>8.3000000000000007</v>
      </c>
      <c r="R129" s="39">
        <v>8.3000000000000007</v>
      </c>
      <c r="S129" s="40">
        <v>8.1999999999999993</v>
      </c>
      <c r="T129" s="47">
        <v>8.3000000000000007</v>
      </c>
      <c r="U129" s="43">
        <f>(Q129+R129+S129+T129-MAX(Q129:T129)-MIN(Q129:T129))/2</f>
        <v>8.3000000000000007</v>
      </c>
      <c r="V129" s="44">
        <v>0</v>
      </c>
      <c r="W129" s="48">
        <f>SUM(U129,N129,P129)-L129-V129</f>
        <v>27.200000000000003</v>
      </c>
      <c r="X129" s="295"/>
    </row>
    <row r="130" spans="1:24" ht="20.25" thickBot="1">
      <c r="A130" s="306"/>
      <c r="B130" s="255" t="s">
        <v>324</v>
      </c>
      <c r="C130" s="257"/>
      <c r="D130" s="259"/>
      <c r="E130" s="259"/>
      <c r="F130" s="321"/>
      <c r="G130" s="83" t="s">
        <v>52</v>
      </c>
      <c r="H130" s="38">
        <v>9.4</v>
      </c>
      <c r="I130" s="39">
        <v>9.1999999999999993</v>
      </c>
      <c r="J130" s="40">
        <v>9.1</v>
      </c>
      <c r="K130" s="41">
        <v>9</v>
      </c>
      <c r="L130" s="42">
        <v>0</v>
      </c>
      <c r="M130" s="43">
        <f>(H130+I130+J130+K130-MAX(H130:K130)-MIN(H130:K130))/2</f>
        <v>9.1500000000000021</v>
      </c>
      <c r="N130" s="44">
        <f>M130*2</f>
        <v>18.300000000000004</v>
      </c>
      <c r="O130" s="100">
        <v>114</v>
      </c>
      <c r="P130" s="46">
        <v>1</v>
      </c>
      <c r="Q130" s="38">
        <v>8.6</v>
      </c>
      <c r="R130" s="39">
        <v>8.6</v>
      </c>
      <c r="S130" s="40">
        <v>8.5</v>
      </c>
      <c r="T130" s="47">
        <v>8.5</v>
      </c>
      <c r="U130" s="43">
        <f>(Q130+R130+S130+T130-MAX(Q130:T130)-MIN(Q130:T130))/2</f>
        <v>8.5500000000000007</v>
      </c>
      <c r="V130" s="55">
        <v>0</v>
      </c>
      <c r="W130" s="48">
        <f>SUM(U130,N130,P130)-L130-V130</f>
        <v>27.850000000000005</v>
      </c>
      <c r="X130" s="296"/>
    </row>
    <row r="131" spans="1:24" ht="15.75" thickBot="1">
      <c r="A131" s="307"/>
      <c r="B131" s="352"/>
      <c r="C131" s="227" t="s">
        <v>89</v>
      </c>
      <c r="D131" s="173">
        <v>2000</v>
      </c>
      <c r="E131" s="173" t="s">
        <v>94</v>
      </c>
      <c r="F131" s="322"/>
      <c r="G131" s="268" t="s">
        <v>49</v>
      </c>
      <c r="H131" s="269"/>
      <c r="I131" s="269"/>
      <c r="J131" s="269"/>
      <c r="K131" s="269"/>
      <c r="L131" s="270"/>
      <c r="M131" s="56">
        <f>SUM(M128:M130)-L128-L129-L130</f>
        <v>27.400000000000002</v>
      </c>
      <c r="N131" s="57"/>
      <c r="O131" s="271" t="s">
        <v>53</v>
      </c>
      <c r="P131" s="272"/>
      <c r="Q131" s="272"/>
      <c r="R131" s="272"/>
      <c r="S131" s="272"/>
      <c r="T131" s="272"/>
      <c r="U131" s="272"/>
      <c r="V131" s="273"/>
      <c r="W131" s="80">
        <f>SUM(W128:W130)</f>
        <v>82.4</v>
      </c>
      <c r="X131" s="187">
        <f>M131</f>
        <v>27.400000000000002</v>
      </c>
    </row>
    <row r="132" spans="1:24" ht="15.75" thickBot="1">
      <c r="A132" s="305">
        <v>3</v>
      </c>
      <c r="B132" s="254" t="s">
        <v>293</v>
      </c>
      <c r="C132" s="226" t="s">
        <v>109</v>
      </c>
      <c r="D132" s="37">
        <v>2005</v>
      </c>
      <c r="E132" s="37" t="s">
        <v>289</v>
      </c>
      <c r="F132" s="260" t="s">
        <v>105</v>
      </c>
      <c r="G132" s="3" t="s">
        <v>4</v>
      </c>
      <c r="H132" s="38">
        <v>9</v>
      </c>
      <c r="I132" s="39">
        <v>9</v>
      </c>
      <c r="J132" s="40">
        <v>9</v>
      </c>
      <c r="K132" s="41">
        <v>9.1999999999999993</v>
      </c>
      <c r="L132" s="42">
        <v>0</v>
      </c>
      <c r="M132" s="43">
        <f>(H132+I132+J132+K132-MAX(H132:K132)-MIN(H132:K132))/2</f>
        <v>9.0000000000000018</v>
      </c>
      <c r="N132" s="44">
        <f>M132*2</f>
        <v>18.000000000000004</v>
      </c>
      <c r="O132" s="100">
        <v>91</v>
      </c>
      <c r="P132" s="98">
        <v>0.8</v>
      </c>
      <c r="Q132" s="38">
        <v>8.5</v>
      </c>
      <c r="R132" s="39">
        <v>8.4</v>
      </c>
      <c r="S132" s="40">
        <v>8.5</v>
      </c>
      <c r="T132" s="47">
        <v>8.8000000000000007</v>
      </c>
      <c r="U132" s="43">
        <f>(Q132+R132+S132+T132-MAX(Q132:T132)-MIN(Q132:T132))/2</f>
        <v>8.5</v>
      </c>
      <c r="V132" s="44">
        <v>0</v>
      </c>
      <c r="W132" s="99">
        <f>SUM(U132,N132,P132)-L132-V132</f>
        <v>27.300000000000004</v>
      </c>
      <c r="X132" s="294" t="s">
        <v>60</v>
      </c>
    </row>
    <row r="133" spans="1:24" ht="15.75" thickBot="1">
      <c r="A133" s="306"/>
      <c r="B133" s="351"/>
      <c r="C133" s="257" t="s">
        <v>110</v>
      </c>
      <c r="D133" s="259">
        <v>2000</v>
      </c>
      <c r="E133" s="259" t="s">
        <v>60</v>
      </c>
      <c r="F133" s="259"/>
      <c r="G133" s="4" t="s">
        <v>18</v>
      </c>
      <c r="H133" s="38">
        <v>9</v>
      </c>
      <c r="I133" s="39">
        <v>9.1999999999999993</v>
      </c>
      <c r="J133" s="40">
        <v>9</v>
      </c>
      <c r="K133" s="41">
        <v>9</v>
      </c>
      <c r="L133" s="42">
        <v>0</v>
      </c>
      <c r="M133" s="43">
        <f>(H133+I133+J133+K133-MAX(H133:K133)-MIN(H133:K133))/2</f>
        <v>9.0000000000000018</v>
      </c>
      <c r="N133" s="44">
        <f>M133*2</f>
        <v>18.000000000000004</v>
      </c>
      <c r="O133" s="100">
        <v>82</v>
      </c>
      <c r="P133" s="46">
        <v>0.7</v>
      </c>
      <c r="Q133" s="38">
        <v>8.6</v>
      </c>
      <c r="R133" s="39">
        <v>8.6999999999999993</v>
      </c>
      <c r="S133" s="40">
        <v>8.6</v>
      </c>
      <c r="T133" s="47">
        <v>8.6999999999999993</v>
      </c>
      <c r="U133" s="43">
        <f>(Q133+R133+S133+T133-MAX(Q133:T133)-MIN(Q133:T133))/2</f>
        <v>8.6499999999999986</v>
      </c>
      <c r="V133" s="44">
        <v>0</v>
      </c>
      <c r="W133" s="48">
        <f>SUM(U133,N133,P133)-L133-V133</f>
        <v>27.35</v>
      </c>
      <c r="X133" s="295"/>
    </row>
    <row r="134" spans="1:24" ht="20.25" thickBot="1">
      <c r="A134" s="306"/>
      <c r="B134" s="255" t="s">
        <v>106</v>
      </c>
      <c r="C134" s="257"/>
      <c r="D134" s="259"/>
      <c r="E134" s="259"/>
      <c r="F134" s="259"/>
      <c r="G134" s="83" t="s">
        <v>52</v>
      </c>
      <c r="H134" s="38">
        <v>9.1999999999999993</v>
      </c>
      <c r="I134" s="39">
        <v>9</v>
      </c>
      <c r="J134" s="40">
        <v>9</v>
      </c>
      <c r="K134" s="41">
        <v>9</v>
      </c>
      <c r="L134" s="42">
        <v>0</v>
      </c>
      <c r="M134" s="43">
        <f>(H134+I134+J134+K134-MAX(H134:K134)-MIN(H134:K134))/2</f>
        <v>9.0000000000000018</v>
      </c>
      <c r="N134" s="44">
        <f>M134*2</f>
        <v>18.000000000000004</v>
      </c>
      <c r="O134" s="100">
        <v>110</v>
      </c>
      <c r="P134" s="46">
        <v>1</v>
      </c>
      <c r="Q134" s="38">
        <v>8.6999999999999993</v>
      </c>
      <c r="R134" s="39">
        <v>8.8000000000000007</v>
      </c>
      <c r="S134" s="40">
        <v>8.8000000000000007</v>
      </c>
      <c r="T134" s="47">
        <v>8.6999999999999993</v>
      </c>
      <c r="U134" s="43">
        <f>(Q134+R134+S134+T134-MAX(Q134:T134)-MIN(Q134:T134))/2</f>
        <v>8.75</v>
      </c>
      <c r="V134" s="55">
        <v>0</v>
      </c>
      <c r="W134" s="48">
        <f>SUM(U134,N134,P134)-L134-V134</f>
        <v>27.750000000000004</v>
      </c>
      <c r="X134" s="296"/>
    </row>
    <row r="135" spans="1:24" ht="15.75" thickBot="1">
      <c r="A135" s="307"/>
      <c r="B135" s="352"/>
      <c r="C135" s="227" t="s">
        <v>111</v>
      </c>
      <c r="D135" s="173">
        <v>2001</v>
      </c>
      <c r="E135" s="173" t="s">
        <v>94</v>
      </c>
      <c r="F135" s="261"/>
      <c r="G135" s="268" t="s">
        <v>49</v>
      </c>
      <c r="H135" s="269"/>
      <c r="I135" s="269"/>
      <c r="J135" s="269"/>
      <c r="K135" s="269"/>
      <c r="L135" s="270"/>
      <c r="M135" s="56">
        <f>SUM(M132:M134)-L132-L133-L134</f>
        <v>27.000000000000007</v>
      </c>
      <c r="N135" s="57"/>
      <c r="O135" s="271" t="s">
        <v>53</v>
      </c>
      <c r="P135" s="272"/>
      <c r="Q135" s="272"/>
      <c r="R135" s="272"/>
      <c r="S135" s="272"/>
      <c r="T135" s="272"/>
      <c r="U135" s="272"/>
      <c r="V135" s="273"/>
      <c r="W135" s="80">
        <f>SUM(W132:W134)</f>
        <v>82.4</v>
      </c>
      <c r="X135" s="187">
        <f>M135</f>
        <v>27.000000000000007</v>
      </c>
    </row>
    <row r="136" spans="1:24" ht="15.75" thickBot="1">
      <c r="A136" s="305">
        <v>5</v>
      </c>
      <c r="B136" s="260" t="s">
        <v>283</v>
      </c>
      <c r="C136" s="177" t="s">
        <v>246</v>
      </c>
      <c r="D136" s="37">
        <v>2005</v>
      </c>
      <c r="E136" s="37" t="s">
        <v>94</v>
      </c>
      <c r="F136" s="260" t="s">
        <v>292</v>
      </c>
      <c r="G136" s="3" t="s">
        <v>4</v>
      </c>
      <c r="H136" s="38">
        <v>9.1</v>
      </c>
      <c r="I136" s="39">
        <v>9</v>
      </c>
      <c r="J136" s="40">
        <v>9.1</v>
      </c>
      <c r="K136" s="41">
        <v>9</v>
      </c>
      <c r="L136" s="42">
        <v>0</v>
      </c>
      <c r="M136" s="43">
        <f>(H136+I136+J136+K136-MAX(H136:K136)-MIN(H136:K136))/2</f>
        <v>9.0500000000000007</v>
      </c>
      <c r="N136" s="44">
        <f>M136*2</f>
        <v>18.100000000000001</v>
      </c>
      <c r="O136" s="100">
        <v>91</v>
      </c>
      <c r="P136" s="98">
        <v>0.8</v>
      </c>
      <c r="Q136" s="38">
        <v>8</v>
      </c>
      <c r="R136" s="39">
        <v>8</v>
      </c>
      <c r="S136" s="40">
        <v>8.4</v>
      </c>
      <c r="T136" s="47">
        <v>8.3000000000000007</v>
      </c>
      <c r="U136" s="43">
        <f>(Q136+R136+S136+T136-MAX(Q136:T136)-MIN(Q136:T136))/2</f>
        <v>8.1500000000000021</v>
      </c>
      <c r="V136" s="44">
        <v>0</v>
      </c>
      <c r="W136" s="99">
        <f>SUM(U136,N136,P136)-L136-V136</f>
        <v>27.050000000000004</v>
      </c>
      <c r="X136" s="294" t="s">
        <v>60</v>
      </c>
    </row>
    <row r="137" spans="1:24" ht="15.75" thickBot="1">
      <c r="A137" s="384"/>
      <c r="B137" s="297"/>
      <c r="C137" s="299" t="s">
        <v>247</v>
      </c>
      <c r="D137" s="259">
        <v>2000</v>
      </c>
      <c r="E137" s="259" t="s">
        <v>94</v>
      </c>
      <c r="F137" s="259"/>
      <c r="G137" s="4" t="s">
        <v>18</v>
      </c>
      <c r="H137" s="38">
        <v>9</v>
      </c>
      <c r="I137" s="39">
        <v>9</v>
      </c>
      <c r="J137" s="40">
        <v>9.1</v>
      </c>
      <c r="K137" s="41">
        <v>9.1</v>
      </c>
      <c r="L137" s="42">
        <v>0</v>
      </c>
      <c r="M137" s="43">
        <f>(H137+I137+J137+K137-MAX(H137:K137)-MIN(H137:K137))/2</f>
        <v>9.0500000000000007</v>
      </c>
      <c r="N137" s="44">
        <f>M137*2</f>
        <v>18.100000000000001</v>
      </c>
      <c r="O137" s="100">
        <v>87</v>
      </c>
      <c r="P137" s="46">
        <v>0.7</v>
      </c>
      <c r="Q137" s="38">
        <v>8.4</v>
      </c>
      <c r="R137" s="39">
        <v>8.1999999999999993</v>
      </c>
      <c r="S137" s="40">
        <v>8.1999999999999993</v>
      </c>
      <c r="T137" s="47">
        <v>8.3000000000000007</v>
      </c>
      <c r="U137" s="43">
        <f>(Q137+R137+S137+T137-MAX(Q137:T137)-MIN(Q137:T137))/2</f>
        <v>8.2500000000000018</v>
      </c>
      <c r="V137" s="44">
        <v>0</v>
      </c>
      <c r="W137" s="48">
        <f>SUM(U137,N137,P137)-L137-V137</f>
        <v>27.05</v>
      </c>
      <c r="X137" s="295"/>
    </row>
    <row r="138" spans="1:24" ht="20.25" thickBot="1">
      <c r="A138" s="384"/>
      <c r="B138" s="297" t="s">
        <v>284</v>
      </c>
      <c r="C138" s="299"/>
      <c r="D138" s="259"/>
      <c r="E138" s="259"/>
      <c r="F138" s="259"/>
      <c r="G138" s="83" t="s">
        <v>52</v>
      </c>
      <c r="H138" s="38">
        <v>9.1</v>
      </c>
      <c r="I138" s="39">
        <v>9</v>
      </c>
      <c r="J138" s="40">
        <v>9</v>
      </c>
      <c r="K138" s="41">
        <v>9</v>
      </c>
      <c r="L138" s="42">
        <v>0</v>
      </c>
      <c r="M138" s="43">
        <f>(H138+I138+J138+K138-MAX(H138:K138)-MIN(H138:K138))/2</f>
        <v>9</v>
      </c>
      <c r="N138" s="44">
        <f>M138*2</f>
        <v>18</v>
      </c>
      <c r="O138" s="100">
        <v>110</v>
      </c>
      <c r="P138" s="46">
        <v>1</v>
      </c>
      <c r="Q138" s="38">
        <v>8.1999999999999993</v>
      </c>
      <c r="R138" s="39">
        <v>8.4</v>
      </c>
      <c r="S138" s="40">
        <v>8.3000000000000007</v>
      </c>
      <c r="T138" s="47">
        <v>8.3000000000000007</v>
      </c>
      <c r="U138" s="43">
        <f>(Q138+R138+S138+T138-MAX(Q138:T138)-MIN(Q138:T138))/2</f>
        <v>8.3000000000000025</v>
      </c>
      <c r="V138" s="55">
        <v>0</v>
      </c>
      <c r="W138" s="48">
        <f>SUM(U138,N138,P138)-L138-V138</f>
        <v>27.300000000000004</v>
      </c>
      <c r="X138" s="296"/>
    </row>
    <row r="139" spans="1:24" ht="15.75" thickBot="1">
      <c r="A139" s="385"/>
      <c r="B139" s="303"/>
      <c r="C139" s="182" t="s">
        <v>248</v>
      </c>
      <c r="D139" s="173">
        <v>2000</v>
      </c>
      <c r="E139" s="173" t="s">
        <v>94</v>
      </c>
      <c r="F139" s="261"/>
      <c r="G139" s="268" t="s">
        <v>49</v>
      </c>
      <c r="H139" s="269"/>
      <c r="I139" s="269"/>
      <c r="J139" s="269"/>
      <c r="K139" s="269"/>
      <c r="L139" s="270"/>
      <c r="M139" s="56">
        <f>SUM(M136:M138)-L136-L137-L138</f>
        <v>27.1</v>
      </c>
      <c r="N139" s="57"/>
      <c r="O139" s="271" t="s">
        <v>53</v>
      </c>
      <c r="P139" s="272"/>
      <c r="Q139" s="272"/>
      <c r="R139" s="272"/>
      <c r="S139" s="272"/>
      <c r="T139" s="272"/>
      <c r="U139" s="272"/>
      <c r="V139" s="273"/>
      <c r="W139" s="80">
        <f>SUM(W136:W138)</f>
        <v>81.400000000000006</v>
      </c>
      <c r="X139" s="187">
        <f>M139</f>
        <v>27.1</v>
      </c>
    </row>
    <row r="140" spans="1:24" ht="15.75" thickBot="1">
      <c r="A140" s="305">
        <v>6</v>
      </c>
      <c r="B140" s="260" t="s">
        <v>283</v>
      </c>
      <c r="C140" s="177" t="s">
        <v>249</v>
      </c>
      <c r="D140" s="37">
        <v>2005</v>
      </c>
      <c r="E140" s="37" t="s">
        <v>94</v>
      </c>
      <c r="F140" s="260" t="s">
        <v>292</v>
      </c>
      <c r="G140" s="3" t="s">
        <v>4</v>
      </c>
      <c r="H140" s="38">
        <v>9.1999999999999993</v>
      </c>
      <c r="I140" s="39">
        <v>9.1999999999999993</v>
      </c>
      <c r="J140" s="40">
        <v>9.1</v>
      </c>
      <c r="K140" s="41">
        <v>9.3000000000000007</v>
      </c>
      <c r="L140" s="42">
        <v>0</v>
      </c>
      <c r="M140" s="43">
        <f>(H140+I140+J140+K140-MAX(H140:K140)-MIN(H140:K140))/2</f>
        <v>9.1999999999999993</v>
      </c>
      <c r="N140" s="44">
        <f>M140*2</f>
        <v>18.399999999999999</v>
      </c>
      <c r="O140" s="100">
        <v>92</v>
      </c>
      <c r="P140" s="98">
        <v>0.8</v>
      </c>
      <c r="Q140" s="38">
        <v>8</v>
      </c>
      <c r="R140" s="39">
        <v>8</v>
      </c>
      <c r="S140" s="40">
        <v>8</v>
      </c>
      <c r="T140" s="47">
        <v>8</v>
      </c>
      <c r="U140" s="43">
        <f>(Q140+R140+S140+T140-MAX(Q140:T140)-MIN(Q140:T140))/2</f>
        <v>8</v>
      </c>
      <c r="V140" s="44">
        <v>0</v>
      </c>
      <c r="W140" s="99">
        <f>SUM(U140,N140,P140)-L140-V140</f>
        <v>27.2</v>
      </c>
      <c r="X140" s="294" t="s">
        <v>60</v>
      </c>
    </row>
    <row r="141" spans="1:24" ht="15.75" thickBot="1">
      <c r="A141" s="384"/>
      <c r="B141" s="297"/>
      <c r="C141" s="299" t="s">
        <v>250</v>
      </c>
      <c r="D141" s="259">
        <v>2002</v>
      </c>
      <c r="E141" s="259" t="s">
        <v>94</v>
      </c>
      <c r="F141" s="259"/>
      <c r="G141" s="4" t="s">
        <v>18</v>
      </c>
      <c r="H141" s="38">
        <v>8.9</v>
      </c>
      <c r="I141" s="39">
        <v>9</v>
      </c>
      <c r="J141" s="40">
        <v>9</v>
      </c>
      <c r="K141" s="41">
        <v>8.9</v>
      </c>
      <c r="L141" s="42">
        <v>0</v>
      </c>
      <c r="M141" s="43">
        <f>(H141+I141+J141+K141-MAX(H141:K141)-MIN(H141:K141))/2</f>
        <v>8.9499999999999993</v>
      </c>
      <c r="N141" s="44">
        <f>M141*2</f>
        <v>17.899999999999999</v>
      </c>
      <c r="O141" s="100">
        <v>81</v>
      </c>
      <c r="P141" s="46">
        <v>0.7</v>
      </c>
      <c r="Q141" s="38">
        <v>8.1</v>
      </c>
      <c r="R141" s="39">
        <v>8.4</v>
      </c>
      <c r="S141" s="40">
        <v>8.1999999999999993</v>
      </c>
      <c r="T141" s="47">
        <v>8.3000000000000007</v>
      </c>
      <c r="U141" s="43">
        <f>(Q141+R141+S141+T141-MAX(Q141:T141)-MIN(Q141:T141))/2</f>
        <v>8.25</v>
      </c>
      <c r="V141" s="44">
        <v>0</v>
      </c>
      <c r="W141" s="48">
        <f>SUM(U141,N141,P141)-L141-V141</f>
        <v>26.849999999999998</v>
      </c>
      <c r="X141" s="295"/>
    </row>
    <row r="142" spans="1:24" ht="20.25" thickBot="1">
      <c r="A142" s="384"/>
      <c r="B142" s="297" t="s">
        <v>284</v>
      </c>
      <c r="C142" s="299"/>
      <c r="D142" s="259"/>
      <c r="E142" s="259"/>
      <c r="F142" s="259"/>
      <c r="G142" s="83" t="s">
        <v>52</v>
      </c>
      <c r="H142" s="38">
        <v>9.1999999999999993</v>
      </c>
      <c r="I142" s="39">
        <v>9.1</v>
      </c>
      <c r="J142" s="40">
        <v>9</v>
      </c>
      <c r="K142" s="41">
        <v>9.1</v>
      </c>
      <c r="L142" s="42">
        <v>0</v>
      </c>
      <c r="M142" s="43">
        <f>(H142+I142+J142+K142-MAX(H142:K142)-MIN(H142:K142))/2</f>
        <v>9.1</v>
      </c>
      <c r="N142" s="44">
        <f>M142*2</f>
        <v>18.2</v>
      </c>
      <c r="O142" s="100">
        <v>110</v>
      </c>
      <c r="P142" s="46">
        <v>1</v>
      </c>
      <c r="Q142" s="38">
        <v>8.5</v>
      </c>
      <c r="R142" s="39">
        <v>8</v>
      </c>
      <c r="S142" s="40">
        <v>8.1999999999999993</v>
      </c>
      <c r="T142" s="47">
        <v>8</v>
      </c>
      <c r="U142" s="43">
        <f>(Q142+R142+S142+T142-MAX(Q142:T142)-MIN(Q142:T142))/2</f>
        <v>8.1000000000000014</v>
      </c>
      <c r="V142" s="55">
        <v>0</v>
      </c>
      <c r="W142" s="48">
        <f>SUM(U142,N142,P142)-L142-V142</f>
        <v>27.3</v>
      </c>
      <c r="X142" s="296"/>
    </row>
    <row r="143" spans="1:24" ht="15.75" thickBot="1">
      <c r="A143" s="385"/>
      <c r="B143" s="303"/>
      <c r="C143" s="182" t="s">
        <v>251</v>
      </c>
      <c r="D143" s="173">
        <v>2004</v>
      </c>
      <c r="E143" s="173" t="s">
        <v>94</v>
      </c>
      <c r="F143" s="261"/>
      <c r="G143" s="268" t="s">
        <v>49</v>
      </c>
      <c r="H143" s="269"/>
      <c r="I143" s="269"/>
      <c r="J143" s="269"/>
      <c r="K143" s="269"/>
      <c r="L143" s="270"/>
      <c r="M143" s="56">
        <f>SUM(M140:M142)-L140-L141-L142</f>
        <v>27.25</v>
      </c>
      <c r="N143" s="57"/>
      <c r="O143" s="271" t="s">
        <v>53</v>
      </c>
      <c r="P143" s="272"/>
      <c r="Q143" s="272"/>
      <c r="R143" s="272"/>
      <c r="S143" s="272"/>
      <c r="T143" s="272"/>
      <c r="U143" s="272"/>
      <c r="V143" s="273"/>
      <c r="W143" s="80">
        <f>SUM(W140:W142)</f>
        <v>81.349999999999994</v>
      </c>
      <c r="X143" s="187">
        <f>M143</f>
        <v>27.25</v>
      </c>
    </row>
    <row r="144" spans="1:24" ht="15.75" customHeight="1" thickBot="1">
      <c r="A144" s="305">
        <v>7</v>
      </c>
      <c r="B144" s="260" t="s">
        <v>396</v>
      </c>
      <c r="C144" s="191" t="s">
        <v>243</v>
      </c>
      <c r="D144" s="37">
        <v>2005</v>
      </c>
      <c r="E144" s="37" t="s">
        <v>94</v>
      </c>
      <c r="F144" s="260" t="s">
        <v>390</v>
      </c>
      <c r="G144" s="3" t="s">
        <v>4</v>
      </c>
      <c r="H144" s="38">
        <v>9</v>
      </c>
      <c r="I144" s="39">
        <v>9</v>
      </c>
      <c r="J144" s="40">
        <v>9</v>
      </c>
      <c r="K144" s="41">
        <v>9.1</v>
      </c>
      <c r="L144" s="42">
        <v>0</v>
      </c>
      <c r="M144" s="43">
        <f>(H144+I144+J144+K144-MAX(H144:K144)-MIN(H144:K144))/2</f>
        <v>9</v>
      </c>
      <c r="N144" s="44">
        <f>M144*2</f>
        <v>18</v>
      </c>
      <c r="O144" s="100">
        <v>91</v>
      </c>
      <c r="P144" s="98">
        <v>0.8</v>
      </c>
      <c r="Q144" s="38">
        <v>8.1999999999999993</v>
      </c>
      <c r="R144" s="39">
        <v>8.3000000000000007</v>
      </c>
      <c r="S144" s="40">
        <v>8.4</v>
      </c>
      <c r="T144" s="47">
        <v>8.4</v>
      </c>
      <c r="U144" s="43">
        <f>(Q144+R144+S144+T144-MAX(Q144:T144)-MIN(Q144:T144))/2</f>
        <v>8.35</v>
      </c>
      <c r="V144" s="44">
        <v>0.3</v>
      </c>
      <c r="W144" s="99">
        <f>SUM(U144,N144,P144)-L144-V144</f>
        <v>26.85</v>
      </c>
      <c r="X144" s="294" t="s">
        <v>60</v>
      </c>
    </row>
    <row r="145" spans="1:24" ht="20.25" customHeight="1" thickBot="1">
      <c r="A145" s="306"/>
      <c r="B145" s="297"/>
      <c r="C145" s="299" t="s">
        <v>244</v>
      </c>
      <c r="D145" s="259">
        <v>1999</v>
      </c>
      <c r="E145" s="259" t="s">
        <v>94</v>
      </c>
      <c r="F145" s="259"/>
      <c r="G145" s="4" t="s">
        <v>18</v>
      </c>
      <c r="H145" s="38">
        <v>8.8000000000000007</v>
      </c>
      <c r="I145" s="39">
        <v>8.9</v>
      </c>
      <c r="J145" s="40">
        <v>9.1</v>
      </c>
      <c r="K145" s="41">
        <v>9.1</v>
      </c>
      <c r="L145" s="42">
        <v>0</v>
      </c>
      <c r="M145" s="43">
        <f>(H145+I145+J145+K145-MAX(H145:K145)-MIN(H145:K145))/2</f>
        <v>9.0000000000000018</v>
      </c>
      <c r="N145" s="44">
        <f>M145*2</f>
        <v>18.000000000000004</v>
      </c>
      <c r="O145" s="100">
        <v>85</v>
      </c>
      <c r="P145" s="46">
        <v>0.7</v>
      </c>
      <c r="Q145" s="38">
        <v>8.5</v>
      </c>
      <c r="R145" s="39">
        <v>8.5</v>
      </c>
      <c r="S145" s="40">
        <v>8.4</v>
      </c>
      <c r="T145" s="47">
        <v>8.4</v>
      </c>
      <c r="U145" s="43">
        <f>(Q145+R145+S145+T145-MAX(Q145:T145)-MIN(Q145:T145))/2</f>
        <v>8.4499999999999993</v>
      </c>
      <c r="V145" s="44">
        <v>0.3</v>
      </c>
      <c r="W145" s="48">
        <f>SUM(U145,N145,P145)-L145-V145</f>
        <v>26.85</v>
      </c>
      <c r="X145" s="295"/>
    </row>
    <row r="146" spans="1:24" ht="20.25" thickBot="1">
      <c r="A146" s="306"/>
      <c r="B146" s="370"/>
      <c r="C146" s="299"/>
      <c r="D146" s="259"/>
      <c r="E146" s="259"/>
      <c r="F146" s="259"/>
      <c r="G146" s="83" t="s">
        <v>52</v>
      </c>
      <c r="H146" s="38">
        <v>9</v>
      </c>
      <c r="I146" s="39">
        <v>9.1999999999999993</v>
      </c>
      <c r="J146" s="40">
        <v>9.1999999999999993</v>
      </c>
      <c r="K146" s="41">
        <v>9</v>
      </c>
      <c r="L146" s="42">
        <v>0</v>
      </c>
      <c r="M146" s="43">
        <f>(H146+I146+J146+K146-MAX(H146:K146)-MIN(H146:K146))/2</f>
        <v>9.1</v>
      </c>
      <c r="N146" s="44">
        <f>M146*2</f>
        <v>18.2</v>
      </c>
      <c r="O146" s="100">
        <v>110</v>
      </c>
      <c r="P146" s="46">
        <v>1</v>
      </c>
      <c r="Q146" s="38">
        <v>8</v>
      </c>
      <c r="R146" s="39">
        <v>8</v>
      </c>
      <c r="S146" s="40">
        <v>8.1999999999999993</v>
      </c>
      <c r="T146" s="47">
        <v>8.1999999999999993</v>
      </c>
      <c r="U146" s="43">
        <f>(Q146+R146+S146+T146-MAX(Q146:T146)-MIN(Q146:T146))/2</f>
        <v>8.1</v>
      </c>
      <c r="V146" s="55">
        <v>0.3</v>
      </c>
      <c r="W146" s="48">
        <f>SUM(U146,N146,P146)-L146-V146</f>
        <v>26.999999999999996</v>
      </c>
      <c r="X146" s="296"/>
    </row>
    <row r="147" spans="1:24" ht="15.75" thickBot="1">
      <c r="A147" s="307"/>
      <c r="B147" s="371"/>
      <c r="C147" s="182" t="s">
        <v>245</v>
      </c>
      <c r="D147" s="173">
        <v>1999</v>
      </c>
      <c r="E147" s="173" t="s">
        <v>94</v>
      </c>
      <c r="F147" s="261"/>
      <c r="G147" s="268" t="s">
        <v>49</v>
      </c>
      <c r="H147" s="269"/>
      <c r="I147" s="269"/>
      <c r="J147" s="269"/>
      <c r="K147" s="269"/>
      <c r="L147" s="270"/>
      <c r="M147" s="56">
        <f>SUM(M144:M146)-L144-L145-L146</f>
        <v>27.1</v>
      </c>
      <c r="N147" s="57"/>
      <c r="O147" s="271" t="s">
        <v>53</v>
      </c>
      <c r="P147" s="272"/>
      <c r="Q147" s="272"/>
      <c r="R147" s="272"/>
      <c r="S147" s="272"/>
      <c r="T147" s="272"/>
      <c r="U147" s="272"/>
      <c r="V147" s="273"/>
      <c r="W147" s="80">
        <f>SUM(W144:W146)</f>
        <v>80.7</v>
      </c>
      <c r="X147" s="187">
        <f>M147</f>
        <v>27.1</v>
      </c>
    </row>
    <row r="148" spans="1:24" ht="15.75" customHeight="1" thickBot="1">
      <c r="A148" s="305">
        <v>8</v>
      </c>
      <c r="B148" s="260" t="s">
        <v>225</v>
      </c>
      <c r="C148" s="204" t="s">
        <v>222</v>
      </c>
      <c r="D148" s="179">
        <v>2005</v>
      </c>
      <c r="E148" s="205" t="s">
        <v>94</v>
      </c>
      <c r="F148" s="260" t="s">
        <v>403</v>
      </c>
      <c r="G148" s="3" t="s">
        <v>4</v>
      </c>
      <c r="H148" s="38">
        <v>9.1</v>
      </c>
      <c r="I148" s="39">
        <v>9</v>
      </c>
      <c r="J148" s="40">
        <v>9</v>
      </c>
      <c r="K148" s="41">
        <v>9.1</v>
      </c>
      <c r="L148" s="42">
        <v>0</v>
      </c>
      <c r="M148" s="43">
        <f>(H148+I148+J148+K148-MAX(H148:K148)-MIN(H148:K148))/2</f>
        <v>9.0500000000000007</v>
      </c>
      <c r="N148" s="44">
        <f>M148*2</f>
        <v>18.100000000000001</v>
      </c>
      <c r="O148" s="100">
        <v>90</v>
      </c>
      <c r="P148" s="98">
        <v>0.8</v>
      </c>
      <c r="Q148" s="38">
        <v>8</v>
      </c>
      <c r="R148" s="39">
        <v>7.9</v>
      </c>
      <c r="S148" s="40">
        <v>7.9</v>
      </c>
      <c r="T148" s="47">
        <v>8</v>
      </c>
      <c r="U148" s="43">
        <f>(Q148+R148+S148+T148-MAX(Q148:T148)-MIN(Q148:T148))/2</f>
        <v>7.95</v>
      </c>
      <c r="V148" s="44">
        <v>0.5</v>
      </c>
      <c r="W148" s="99">
        <f>SUM(U148,N148,P148)-L148-V148</f>
        <v>26.35</v>
      </c>
      <c r="X148" s="294" t="s">
        <v>60</v>
      </c>
    </row>
    <row r="149" spans="1:24" ht="15.75" thickBot="1">
      <c r="A149" s="372"/>
      <c r="B149" s="297"/>
      <c r="C149" s="376" t="s">
        <v>223</v>
      </c>
      <c r="D149" s="299">
        <v>2001</v>
      </c>
      <c r="E149" s="317" t="s">
        <v>94</v>
      </c>
      <c r="F149" s="259"/>
      <c r="G149" s="4" t="s">
        <v>18</v>
      </c>
      <c r="H149" s="38">
        <v>9</v>
      </c>
      <c r="I149" s="39">
        <v>9</v>
      </c>
      <c r="J149" s="40">
        <v>9.1</v>
      </c>
      <c r="K149" s="41">
        <v>9.1</v>
      </c>
      <c r="L149" s="42">
        <v>0</v>
      </c>
      <c r="M149" s="43">
        <f>(H149+I149+J149+K149-MAX(H149:K149)-MIN(H149:K149))/2</f>
        <v>9.0500000000000007</v>
      </c>
      <c r="N149" s="44">
        <f>M149*2</f>
        <v>18.100000000000001</v>
      </c>
      <c r="O149" s="100">
        <v>82</v>
      </c>
      <c r="P149" s="46">
        <v>0.7</v>
      </c>
      <c r="Q149" s="38">
        <v>8.6</v>
      </c>
      <c r="R149" s="39">
        <v>8.5</v>
      </c>
      <c r="S149" s="40">
        <v>8.6</v>
      </c>
      <c r="T149" s="47">
        <v>8.3000000000000007</v>
      </c>
      <c r="U149" s="43">
        <f>(Q149+R149+S149+T149-MAX(Q149:T149)-MIN(Q149:T149))/2</f>
        <v>8.5499999999999989</v>
      </c>
      <c r="V149" s="44">
        <v>0.5</v>
      </c>
      <c r="W149" s="48">
        <f>SUM(U149,N149,P149)-L149-V149</f>
        <v>26.849999999999998</v>
      </c>
      <c r="X149" s="295"/>
    </row>
    <row r="150" spans="1:24" ht="20.25" thickBot="1">
      <c r="A150" s="372"/>
      <c r="B150" s="297" t="s">
        <v>185</v>
      </c>
      <c r="C150" s="376"/>
      <c r="D150" s="299"/>
      <c r="E150" s="317"/>
      <c r="F150" s="259"/>
      <c r="G150" s="83" t="s">
        <v>52</v>
      </c>
      <c r="H150" s="38">
        <v>9.1</v>
      </c>
      <c r="I150" s="39">
        <v>9</v>
      </c>
      <c r="J150" s="40">
        <v>9.1</v>
      </c>
      <c r="K150" s="41">
        <v>9.1</v>
      </c>
      <c r="L150" s="42">
        <v>0</v>
      </c>
      <c r="M150" s="43">
        <f>(H150+I150+J150+K150-MAX(H150:K150)-MIN(H150:K150))/2</f>
        <v>9.1000000000000014</v>
      </c>
      <c r="N150" s="44">
        <f>M150*2</f>
        <v>18.200000000000003</v>
      </c>
      <c r="O150" s="100">
        <v>111</v>
      </c>
      <c r="P150" s="46">
        <v>1</v>
      </c>
      <c r="Q150" s="38">
        <v>8.5</v>
      </c>
      <c r="R150" s="39">
        <v>8</v>
      </c>
      <c r="S150" s="40">
        <v>8</v>
      </c>
      <c r="T150" s="47">
        <v>8</v>
      </c>
      <c r="U150" s="43">
        <f>(Q150+R150+S150+T150-MAX(Q150:T150)-MIN(Q150:T150))/2</f>
        <v>8</v>
      </c>
      <c r="V150" s="55">
        <v>0.5</v>
      </c>
      <c r="W150" s="48">
        <f>SUM(U150,N150,P150)-L150-V150</f>
        <v>26.700000000000003</v>
      </c>
      <c r="X150" s="296"/>
    </row>
    <row r="151" spans="1:24" ht="15.75" thickBot="1">
      <c r="A151" s="373"/>
      <c r="B151" s="303"/>
      <c r="C151" s="206" t="s">
        <v>224</v>
      </c>
      <c r="D151" s="180">
        <v>2000</v>
      </c>
      <c r="E151" s="207" t="s">
        <v>94</v>
      </c>
      <c r="F151" s="261"/>
      <c r="G151" s="268" t="s">
        <v>49</v>
      </c>
      <c r="H151" s="269"/>
      <c r="I151" s="269"/>
      <c r="J151" s="269"/>
      <c r="K151" s="269"/>
      <c r="L151" s="270"/>
      <c r="M151" s="56">
        <f>SUM(M148:M150)-L148-L149-L150</f>
        <v>27.200000000000003</v>
      </c>
      <c r="N151" s="57"/>
      <c r="O151" s="271" t="s">
        <v>53</v>
      </c>
      <c r="P151" s="272"/>
      <c r="Q151" s="272"/>
      <c r="R151" s="272"/>
      <c r="S151" s="272"/>
      <c r="T151" s="272"/>
      <c r="U151" s="272"/>
      <c r="V151" s="273"/>
      <c r="W151" s="80">
        <f>SUM(W148:W150)</f>
        <v>79.900000000000006</v>
      </c>
      <c r="X151" s="187">
        <f>M151</f>
        <v>27.200000000000003</v>
      </c>
    </row>
    <row r="152" spans="1:24">
      <c r="A152" s="162"/>
      <c r="B152" s="150"/>
      <c r="C152" s="103"/>
      <c r="D152" s="64"/>
      <c r="E152" s="163"/>
      <c r="F152" s="117"/>
      <c r="G152" s="73"/>
      <c r="H152" s="73"/>
      <c r="I152" s="73"/>
      <c r="J152" s="73"/>
      <c r="K152" s="73"/>
      <c r="L152" s="73"/>
      <c r="M152" s="59"/>
      <c r="N152" s="60"/>
      <c r="O152" s="74"/>
      <c r="P152" s="74"/>
      <c r="Q152" s="74"/>
      <c r="R152" s="74"/>
      <c r="S152" s="74"/>
      <c r="T152" s="74"/>
      <c r="U152" s="74"/>
      <c r="V152" s="74"/>
      <c r="W152" s="61"/>
      <c r="X152" s="62"/>
    </row>
    <row r="153" spans="1:24">
      <c r="A153" s="70"/>
      <c r="B153" s="91"/>
      <c r="C153" s="345" t="s">
        <v>57</v>
      </c>
      <c r="D153" s="345"/>
      <c r="E153" s="345"/>
      <c r="F153" s="34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63"/>
      <c r="S153" s="5"/>
      <c r="T153" s="20" t="s">
        <v>144</v>
      </c>
      <c r="U153" s="20"/>
      <c r="V153" s="92"/>
      <c r="W153" s="61"/>
      <c r="X153" s="62"/>
    </row>
    <row r="154" spans="1:24">
      <c r="A154" s="70"/>
      <c r="B154" s="91"/>
      <c r="C154" s="144" t="s">
        <v>148</v>
      </c>
      <c r="D154" s="5"/>
      <c r="E154" s="5"/>
      <c r="F154" s="63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63"/>
      <c r="S154" s="5"/>
      <c r="T154" s="20" t="s">
        <v>61</v>
      </c>
      <c r="U154" s="20"/>
      <c r="V154" s="92"/>
      <c r="W154" s="61"/>
      <c r="X154" s="62"/>
    </row>
    <row r="155" spans="1:24" ht="15.75">
      <c r="A155" s="70"/>
      <c r="B155" s="91"/>
      <c r="C155" s="144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63"/>
      <c r="S155" s="5"/>
      <c r="T155" s="93"/>
      <c r="U155" s="93"/>
      <c r="V155" s="92"/>
      <c r="W155" s="61"/>
      <c r="X155" s="62"/>
    </row>
    <row r="156" spans="1:24">
      <c r="A156" s="70"/>
      <c r="B156" s="91"/>
      <c r="C156" s="301" t="s">
        <v>13</v>
      </c>
      <c r="D156" s="301"/>
      <c r="E156" s="301"/>
      <c r="F156" s="301"/>
      <c r="G156" s="301"/>
      <c r="H156" s="301"/>
      <c r="I156" s="5"/>
      <c r="J156" s="5"/>
      <c r="K156" s="5"/>
      <c r="L156" s="63"/>
      <c r="M156" s="5"/>
      <c r="N156" s="5"/>
      <c r="O156" s="5"/>
      <c r="P156" s="5"/>
      <c r="Q156" s="5"/>
      <c r="R156" s="5"/>
      <c r="S156" s="5"/>
      <c r="T156" s="20" t="s">
        <v>143</v>
      </c>
      <c r="U156" s="20"/>
      <c r="V156" s="92"/>
      <c r="W156" s="61"/>
      <c r="X156" s="62"/>
    </row>
    <row r="157" spans="1:24">
      <c r="A157" s="70"/>
      <c r="B157" s="91"/>
      <c r="C157" s="144" t="s">
        <v>147</v>
      </c>
      <c r="D157" s="144"/>
      <c r="E157" s="144"/>
      <c r="F157" s="5"/>
      <c r="G157" s="5"/>
      <c r="H157" s="5"/>
      <c r="I157" s="64"/>
      <c r="J157" s="5"/>
      <c r="K157" s="5"/>
      <c r="L157" s="63"/>
      <c r="M157" s="5"/>
      <c r="N157" s="5"/>
      <c r="O157" s="5"/>
      <c r="P157" s="5"/>
      <c r="Q157" s="5"/>
      <c r="R157" s="5"/>
      <c r="S157" s="5"/>
      <c r="T157" s="20" t="s">
        <v>102</v>
      </c>
      <c r="U157" s="20"/>
      <c r="V157" s="92"/>
      <c r="W157" s="61"/>
      <c r="X157" s="62"/>
    </row>
    <row r="158" spans="1:24">
      <c r="A158" s="70"/>
      <c r="B158" s="91"/>
      <c r="C158" s="63"/>
      <c r="D158" s="63"/>
      <c r="E158" s="63"/>
      <c r="F158" s="63"/>
      <c r="G158" s="63"/>
      <c r="H158" s="63"/>
      <c r="I158" s="63"/>
      <c r="J158" s="63"/>
      <c r="K158" s="63"/>
      <c r="L158" s="65"/>
      <c r="M158" s="65"/>
      <c r="N158" s="65"/>
      <c r="O158" s="65"/>
      <c r="P158" s="65"/>
      <c r="Q158" s="65"/>
      <c r="R158" s="65"/>
      <c r="S158" s="65"/>
      <c r="T158" s="20"/>
      <c r="U158" s="20"/>
      <c r="V158" s="92"/>
      <c r="W158" s="61"/>
      <c r="X158" s="62"/>
    </row>
    <row r="159" spans="1:24">
      <c r="A159" s="70"/>
      <c r="B159" s="91"/>
      <c r="C159" s="301" t="s">
        <v>14</v>
      </c>
      <c r="D159" s="301"/>
      <c r="E159" s="301"/>
      <c r="F159" s="301"/>
      <c r="G159" s="301"/>
      <c r="H159" s="301"/>
      <c r="I159" s="66"/>
      <c r="J159" s="67"/>
      <c r="K159" s="67"/>
      <c r="L159" s="67"/>
      <c r="M159" s="67"/>
      <c r="N159" s="67"/>
      <c r="O159" s="67"/>
      <c r="P159" s="67"/>
      <c r="Q159" s="63"/>
      <c r="R159" s="5"/>
      <c r="S159" s="5"/>
      <c r="T159" s="20" t="s">
        <v>145</v>
      </c>
      <c r="U159" s="20"/>
      <c r="V159" s="92"/>
      <c r="W159" s="61"/>
      <c r="X159" s="62"/>
    </row>
    <row r="160" spans="1:24">
      <c r="A160" s="70"/>
      <c r="B160" s="91"/>
      <c r="C160" s="144" t="s">
        <v>147</v>
      </c>
      <c r="D160" s="144"/>
      <c r="E160" s="144"/>
      <c r="F160" s="5"/>
      <c r="G160" s="5"/>
      <c r="H160" s="5"/>
      <c r="I160" s="66"/>
      <c r="J160" s="67"/>
      <c r="K160" s="67"/>
      <c r="L160" s="67"/>
      <c r="M160" s="67"/>
      <c r="N160" s="67"/>
      <c r="O160" s="67"/>
      <c r="P160" s="67"/>
      <c r="Q160" s="63"/>
      <c r="R160" s="5"/>
      <c r="S160" s="5"/>
      <c r="T160" s="20" t="s">
        <v>146</v>
      </c>
      <c r="U160" s="20"/>
      <c r="V160" s="92"/>
      <c r="W160" s="61"/>
      <c r="X160" s="62"/>
    </row>
    <row r="161" spans="1:27">
      <c r="A161" s="70"/>
      <c r="B161" s="91"/>
      <c r="C161" s="224"/>
      <c r="D161" s="224"/>
      <c r="E161" s="224"/>
      <c r="F161" s="5"/>
      <c r="G161" s="5"/>
      <c r="H161" s="5"/>
      <c r="I161" s="66"/>
      <c r="J161" s="67"/>
      <c r="K161" s="67"/>
      <c r="L161" s="67"/>
      <c r="M161" s="67"/>
      <c r="N161" s="67"/>
      <c r="O161" s="67"/>
      <c r="P161" s="67"/>
      <c r="Q161" s="63"/>
      <c r="R161" s="5"/>
      <c r="S161" s="5"/>
      <c r="T161" s="20"/>
      <c r="U161" s="20"/>
      <c r="V161" s="92"/>
      <c r="W161" s="61"/>
      <c r="X161" s="62"/>
    </row>
    <row r="162" spans="1:27">
      <c r="A162" s="70"/>
      <c r="B162" s="91"/>
      <c r="C162" s="224"/>
      <c r="D162" s="224"/>
      <c r="E162" s="224"/>
      <c r="F162" s="5"/>
      <c r="G162" s="5"/>
      <c r="H162" s="5"/>
      <c r="I162" s="66"/>
      <c r="J162" s="67"/>
      <c r="K162" s="67"/>
      <c r="L162" s="67"/>
      <c r="M162" s="67"/>
      <c r="N162" s="67"/>
      <c r="O162" s="67"/>
      <c r="P162" s="67"/>
      <c r="Q162" s="63"/>
      <c r="R162" s="5"/>
      <c r="S162" s="5"/>
      <c r="T162" s="20"/>
      <c r="U162" s="20"/>
      <c r="V162" s="92"/>
      <c r="W162" s="61"/>
      <c r="X162" s="62"/>
    </row>
    <row r="163" spans="1:27">
      <c r="A163" s="70"/>
      <c r="B163" s="91"/>
      <c r="C163" s="224"/>
      <c r="D163" s="224"/>
      <c r="E163" s="224"/>
      <c r="F163" s="5"/>
      <c r="G163" s="5"/>
      <c r="H163" s="5"/>
      <c r="I163" s="66"/>
      <c r="J163" s="67"/>
      <c r="K163" s="67"/>
      <c r="L163" s="67"/>
      <c r="M163" s="67"/>
      <c r="N163" s="67"/>
      <c r="O163" s="67"/>
      <c r="P163" s="67"/>
      <c r="Q163" s="63"/>
      <c r="R163" s="5"/>
      <c r="S163" s="5"/>
      <c r="T163" s="20"/>
      <c r="U163" s="20"/>
      <c r="V163" s="92"/>
      <c r="W163" s="61"/>
      <c r="X163" s="62"/>
    </row>
    <row r="164" spans="1:27">
      <c r="A164" s="70"/>
      <c r="B164" s="77"/>
      <c r="C164" s="116"/>
      <c r="D164" s="72"/>
      <c r="E164" s="72"/>
      <c r="F164" s="32"/>
      <c r="G164" s="73"/>
      <c r="H164" s="73"/>
      <c r="I164" s="73"/>
      <c r="J164" s="73"/>
      <c r="K164" s="73"/>
      <c r="L164" s="73"/>
      <c r="M164" s="59"/>
      <c r="N164" s="60"/>
      <c r="O164" s="74"/>
      <c r="P164" s="74"/>
      <c r="Q164" s="74"/>
      <c r="R164" s="74"/>
      <c r="S164" s="74"/>
      <c r="T164" s="86"/>
      <c r="U164" s="86"/>
      <c r="V164" s="86"/>
      <c r="W164" s="61"/>
      <c r="X164" s="62"/>
    </row>
    <row r="165" spans="1:27">
      <c r="A165" s="70"/>
      <c r="B165" s="77"/>
      <c r="C165" s="116"/>
      <c r="D165" s="72"/>
      <c r="E165" s="72"/>
      <c r="F165" s="32"/>
      <c r="G165" s="73"/>
      <c r="H165" s="73"/>
      <c r="I165" s="73"/>
      <c r="J165" s="73"/>
      <c r="K165" s="73"/>
      <c r="L165" s="73"/>
      <c r="M165" s="59"/>
      <c r="N165" s="60"/>
      <c r="O165" s="74"/>
      <c r="P165" s="74"/>
      <c r="Q165" s="74"/>
      <c r="R165" s="74"/>
      <c r="S165" s="74"/>
      <c r="T165" s="86"/>
      <c r="U165" s="86"/>
      <c r="V165" s="86"/>
      <c r="W165" s="61"/>
      <c r="X165" s="62"/>
    </row>
    <row r="166" spans="1:27">
      <c r="A166" s="70"/>
      <c r="B166" s="77"/>
      <c r="C166" s="116"/>
      <c r="D166" s="72"/>
      <c r="E166" s="72"/>
      <c r="F166" s="32"/>
      <c r="G166" s="73"/>
      <c r="H166" s="73"/>
      <c r="I166" s="73"/>
      <c r="J166" s="73"/>
      <c r="K166" s="73"/>
      <c r="L166" s="73"/>
      <c r="M166" s="59"/>
      <c r="N166" s="60"/>
      <c r="O166" s="74"/>
      <c r="P166" s="74"/>
      <c r="Q166" s="74"/>
      <c r="R166" s="74"/>
      <c r="S166" s="74"/>
      <c r="T166" s="86"/>
      <c r="U166" s="86"/>
      <c r="V166" s="86"/>
      <c r="W166" s="61"/>
      <c r="X166" s="62"/>
    </row>
    <row r="167" spans="1:27" ht="20.25">
      <c r="A167" s="328" t="s">
        <v>140</v>
      </c>
      <c r="B167" s="328"/>
      <c r="C167" s="328"/>
      <c r="D167" s="328"/>
      <c r="E167" s="328"/>
      <c r="F167" s="328"/>
      <c r="G167" s="328"/>
      <c r="H167" s="328"/>
      <c r="I167" s="328"/>
      <c r="J167" s="328"/>
      <c r="K167" s="328"/>
      <c r="L167" s="328"/>
      <c r="M167" s="328"/>
      <c r="N167" s="328"/>
      <c r="O167" s="328"/>
      <c r="P167" s="328"/>
      <c r="Q167" s="328"/>
      <c r="R167" s="328"/>
      <c r="S167" s="328"/>
      <c r="T167" s="328"/>
      <c r="U167" s="328"/>
      <c r="V167" s="328"/>
      <c r="W167" s="328"/>
      <c r="X167" s="328"/>
    </row>
    <row r="168" spans="1:27" ht="20.25">
      <c r="A168" s="328" t="s">
        <v>151</v>
      </c>
      <c r="B168" s="328"/>
      <c r="C168" s="328"/>
      <c r="D168" s="328"/>
      <c r="E168" s="328"/>
      <c r="F168" s="328"/>
      <c r="G168" s="328"/>
      <c r="H168" s="328"/>
      <c r="I168" s="328"/>
      <c r="J168" s="328"/>
      <c r="K168" s="328"/>
      <c r="L168" s="328"/>
      <c r="M168" s="328"/>
      <c r="N168" s="328"/>
      <c r="O168" s="328"/>
      <c r="P168" s="328"/>
      <c r="Q168" s="328"/>
      <c r="R168" s="328"/>
      <c r="S168" s="328"/>
      <c r="T168" s="328"/>
      <c r="U168" s="328"/>
      <c r="V168" s="328"/>
      <c r="W168" s="328"/>
      <c r="X168" s="328"/>
    </row>
    <row r="169" spans="1:27" ht="15.75">
      <c r="B169" s="33"/>
      <c r="C169" s="34"/>
      <c r="D169" s="34"/>
      <c r="E169" s="33"/>
    </row>
    <row r="170" spans="1:27" ht="15.75">
      <c r="B170" s="33"/>
      <c r="C170" s="34"/>
      <c r="D170" s="34"/>
      <c r="E170" s="33"/>
    </row>
    <row r="171" spans="1:27" ht="16.5" thickBot="1">
      <c r="D171" s="379" t="s">
        <v>142</v>
      </c>
      <c r="E171" s="379"/>
      <c r="F171" s="380"/>
      <c r="G171" s="380"/>
      <c r="Q171" s="34" t="s">
        <v>141</v>
      </c>
    </row>
    <row r="172" spans="1:27" ht="20.100000000000001" customHeight="1" thickBot="1">
      <c r="A172" s="274" t="s">
        <v>82</v>
      </c>
      <c r="B172" s="275"/>
      <c r="C172" s="275"/>
      <c r="D172" s="275"/>
      <c r="E172" s="275"/>
      <c r="F172" s="275"/>
      <c r="G172" s="275"/>
      <c r="H172" s="275"/>
      <c r="I172" s="275"/>
      <c r="J172" s="275"/>
      <c r="K172" s="275"/>
      <c r="L172" s="275"/>
      <c r="M172" s="275"/>
      <c r="N172" s="275"/>
      <c r="O172" s="275"/>
      <c r="P172" s="275"/>
      <c r="Q172" s="275"/>
      <c r="R172" s="275"/>
      <c r="S172" s="275"/>
      <c r="T172" s="275"/>
      <c r="U172" s="275"/>
      <c r="V172" s="275"/>
      <c r="W172" s="275"/>
      <c r="X172" s="276"/>
      <c r="Y172" s="2"/>
      <c r="Z172" s="2"/>
      <c r="AA172" s="2"/>
    </row>
    <row r="173" spans="1:27" ht="15.75" customHeight="1" thickBot="1">
      <c r="A173" s="277" t="s">
        <v>0</v>
      </c>
      <c r="B173" s="157" t="s">
        <v>2</v>
      </c>
      <c r="C173" s="277" t="s">
        <v>1</v>
      </c>
      <c r="D173" s="377" t="s">
        <v>28</v>
      </c>
      <c r="E173" s="374" t="s">
        <v>27</v>
      </c>
      <c r="F173" s="283" t="s">
        <v>17</v>
      </c>
      <c r="G173" s="285" t="s">
        <v>3</v>
      </c>
      <c r="H173" s="287" t="s">
        <v>50</v>
      </c>
      <c r="I173" s="288"/>
      <c r="J173" s="288"/>
      <c r="K173" s="289"/>
      <c r="L173" s="290" t="s">
        <v>32</v>
      </c>
      <c r="M173" s="290" t="s">
        <v>33</v>
      </c>
      <c r="N173" s="290" t="s">
        <v>34</v>
      </c>
      <c r="O173" s="292" t="s">
        <v>26</v>
      </c>
      <c r="P173" s="281" t="s">
        <v>31</v>
      </c>
      <c r="Q173" s="287" t="s">
        <v>51</v>
      </c>
      <c r="R173" s="288"/>
      <c r="S173" s="288"/>
      <c r="T173" s="289"/>
      <c r="U173" s="290" t="s">
        <v>30</v>
      </c>
      <c r="V173" s="290" t="s">
        <v>29</v>
      </c>
      <c r="W173" s="290" t="s">
        <v>35</v>
      </c>
      <c r="X173" s="290" t="s">
        <v>58</v>
      </c>
    </row>
    <row r="174" spans="1:27" ht="15.75" thickBot="1">
      <c r="A174" s="278"/>
      <c r="B174" s="158" t="s">
        <v>16</v>
      </c>
      <c r="C174" s="278"/>
      <c r="D174" s="378"/>
      <c r="E174" s="375"/>
      <c r="F174" s="284"/>
      <c r="G174" s="286"/>
      <c r="H174" s="90" t="s">
        <v>19</v>
      </c>
      <c r="I174" s="90" t="s">
        <v>20</v>
      </c>
      <c r="J174" s="90" t="s">
        <v>21</v>
      </c>
      <c r="K174" s="90" t="s">
        <v>22</v>
      </c>
      <c r="L174" s="291" t="s">
        <v>11</v>
      </c>
      <c r="M174" s="291" t="s">
        <v>23</v>
      </c>
      <c r="N174" s="291" t="s">
        <v>24</v>
      </c>
      <c r="O174" s="293"/>
      <c r="P174" s="282" t="s">
        <v>25</v>
      </c>
      <c r="Q174" s="90" t="s">
        <v>5</v>
      </c>
      <c r="R174" s="90" t="s">
        <v>6</v>
      </c>
      <c r="S174" s="90" t="s">
        <v>7</v>
      </c>
      <c r="T174" s="90" t="s">
        <v>8</v>
      </c>
      <c r="U174" s="291" t="s">
        <v>10</v>
      </c>
      <c r="V174" s="291" t="s">
        <v>9</v>
      </c>
      <c r="W174" s="291" t="s">
        <v>12</v>
      </c>
      <c r="X174" s="291" t="s">
        <v>15</v>
      </c>
    </row>
    <row r="175" spans="1:27" ht="15.75" thickBot="1">
      <c r="A175" s="313">
        <v>1</v>
      </c>
      <c r="B175" s="254" t="s">
        <v>293</v>
      </c>
      <c r="C175" s="229" t="s">
        <v>268</v>
      </c>
      <c r="D175" s="37">
        <v>2006</v>
      </c>
      <c r="E175" s="37" t="s">
        <v>289</v>
      </c>
      <c r="F175" s="320" t="s">
        <v>105</v>
      </c>
      <c r="G175" s="3" t="s">
        <v>4</v>
      </c>
      <c r="H175" s="38">
        <v>9</v>
      </c>
      <c r="I175" s="39">
        <v>9.1</v>
      </c>
      <c r="J175" s="40">
        <v>9.1</v>
      </c>
      <c r="K175" s="41">
        <v>9.1</v>
      </c>
      <c r="L175" s="42">
        <v>0</v>
      </c>
      <c r="M175" s="43">
        <f>(H175+I175+J175+K175-MAX(H175:K175)-MIN(H175:K175))/2</f>
        <v>9.1000000000000014</v>
      </c>
      <c r="N175" s="44">
        <f>M175*2</f>
        <v>18.200000000000003</v>
      </c>
      <c r="O175" s="42">
        <v>0.5</v>
      </c>
      <c r="P175" s="98">
        <v>0.5</v>
      </c>
      <c r="Q175" s="38">
        <v>8.4</v>
      </c>
      <c r="R175" s="39">
        <v>8.5</v>
      </c>
      <c r="S175" s="40">
        <v>8.1999999999999993</v>
      </c>
      <c r="T175" s="47">
        <v>8.4</v>
      </c>
      <c r="U175" s="43">
        <f>(Q175+R175+S175+T175-MAX(Q175:T175)-MIN(Q175:T175))/2</f>
        <v>8.4</v>
      </c>
      <c r="V175" s="44">
        <v>0</v>
      </c>
      <c r="W175" s="99">
        <f>SUM(U175,N175,P175)-L175-V175</f>
        <v>27.1</v>
      </c>
      <c r="X175" s="294" t="s">
        <v>127</v>
      </c>
    </row>
    <row r="176" spans="1:27" ht="15.75" thickBot="1">
      <c r="A176" s="314"/>
      <c r="B176" s="351"/>
      <c r="C176" s="364" t="s">
        <v>269</v>
      </c>
      <c r="D176" s="259">
        <v>2004</v>
      </c>
      <c r="E176" s="259" t="s">
        <v>289</v>
      </c>
      <c r="F176" s="321"/>
      <c r="G176" s="4" t="s">
        <v>18</v>
      </c>
      <c r="H176" s="38">
        <v>8.1999999999999993</v>
      </c>
      <c r="I176" s="39">
        <v>8</v>
      </c>
      <c r="J176" s="40">
        <v>7.8</v>
      </c>
      <c r="K176" s="41">
        <v>7.7</v>
      </c>
      <c r="L176" s="42">
        <v>0</v>
      </c>
      <c r="M176" s="43">
        <f>(H176+I176+J176+K176-MAX(H176:K176)-MIN(H176:K176))/2</f>
        <v>7.9</v>
      </c>
      <c r="N176" s="44">
        <f>M176*2</f>
        <v>15.8</v>
      </c>
      <c r="O176" s="42">
        <v>0.7</v>
      </c>
      <c r="P176" s="46">
        <v>0.5</v>
      </c>
      <c r="Q176" s="38">
        <v>8.1999999999999993</v>
      </c>
      <c r="R176" s="39">
        <v>8.3000000000000007</v>
      </c>
      <c r="S176" s="40">
        <v>8.4</v>
      </c>
      <c r="T176" s="47">
        <v>8.4</v>
      </c>
      <c r="U176" s="43">
        <f>(Q176+R176+S176+T176-MAX(Q176:T176)-MIN(Q176:T176))/2</f>
        <v>8.35</v>
      </c>
      <c r="V176" s="44">
        <v>0</v>
      </c>
      <c r="W176" s="48">
        <f>SUM(U176,N176,P176)-L176-V176</f>
        <v>24.65</v>
      </c>
      <c r="X176" s="295"/>
    </row>
    <row r="177" spans="1:24" ht="20.25" thickBot="1">
      <c r="A177" s="314"/>
      <c r="B177" s="255" t="s">
        <v>106</v>
      </c>
      <c r="C177" s="364"/>
      <c r="D177" s="259"/>
      <c r="E177" s="259"/>
      <c r="F177" s="321"/>
      <c r="G177" s="83" t="s">
        <v>52</v>
      </c>
      <c r="H177" s="38">
        <v>9.1999999999999993</v>
      </c>
      <c r="I177" s="39">
        <v>9.1999999999999993</v>
      </c>
      <c r="J177" s="40">
        <v>9.3000000000000007</v>
      </c>
      <c r="K177" s="41">
        <v>9.1999999999999993</v>
      </c>
      <c r="L177" s="42">
        <v>0</v>
      </c>
      <c r="M177" s="43">
        <f>(H177+I177+J177+K177-MAX(H177:K177)-MIN(H177:K177))/2</f>
        <v>9.1999999999999993</v>
      </c>
      <c r="N177" s="44">
        <f>M177*2</f>
        <v>18.399999999999999</v>
      </c>
      <c r="O177" s="42">
        <v>0.5</v>
      </c>
      <c r="P177" s="46">
        <v>0.5</v>
      </c>
      <c r="Q177" s="38">
        <v>8.3000000000000007</v>
      </c>
      <c r="R177" s="39">
        <v>8.5</v>
      </c>
      <c r="S177" s="40">
        <v>8.6</v>
      </c>
      <c r="T177" s="47">
        <v>8.5</v>
      </c>
      <c r="U177" s="43">
        <f>(Q177+R177+S177+T177-MAX(Q177:T177)-MIN(Q177:T177))/2</f>
        <v>8.4999999999999982</v>
      </c>
      <c r="V177" s="44">
        <v>0</v>
      </c>
      <c r="W177" s="48">
        <f>SUM(U177,N177,P177)-L177-V177</f>
        <v>27.4</v>
      </c>
      <c r="X177" s="296"/>
    </row>
    <row r="178" spans="1:24" ht="15.75" thickBot="1">
      <c r="A178" s="315"/>
      <c r="B178" s="352"/>
      <c r="C178" s="230" t="s">
        <v>270</v>
      </c>
      <c r="D178" s="173">
        <v>2002</v>
      </c>
      <c r="E178" s="173" t="s">
        <v>94</v>
      </c>
      <c r="F178" s="322"/>
      <c r="G178" s="268" t="s">
        <v>49</v>
      </c>
      <c r="H178" s="269"/>
      <c r="I178" s="269"/>
      <c r="J178" s="269"/>
      <c r="K178" s="269"/>
      <c r="L178" s="270"/>
      <c r="M178" s="56">
        <f>SUM(M175:M177)-L175-L176-L177</f>
        <v>26.2</v>
      </c>
      <c r="N178" s="57"/>
      <c r="O178" s="271" t="s">
        <v>53</v>
      </c>
      <c r="P178" s="272"/>
      <c r="Q178" s="272"/>
      <c r="R178" s="272"/>
      <c r="S178" s="272"/>
      <c r="T178" s="272"/>
      <c r="U178" s="272"/>
      <c r="V178" s="273"/>
      <c r="W178" s="80">
        <f>SUM(W175:W177)</f>
        <v>79.150000000000006</v>
      </c>
      <c r="X178" s="187">
        <f>M178</f>
        <v>26.2</v>
      </c>
    </row>
    <row r="179" spans="1:24" ht="15.75" thickBot="1">
      <c r="A179" s="251">
        <v>2</v>
      </c>
      <c r="B179" s="254" t="s">
        <v>238</v>
      </c>
      <c r="C179" s="226" t="s">
        <v>271</v>
      </c>
      <c r="D179" s="37">
        <v>2006</v>
      </c>
      <c r="E179" s="37" t="s">
        <v>289</v>
      </c>
      <c r="F179" s="260" t="s">
        <v>300</v>
      </c>
      <c r="G179" s="3" t="s">
        <v>4</v>
      </c>
      <c r="H179" s="38">
        <v>9.4</v>
      </c>
      <c r="I179" s="39">
        <v>8.9</v>
      </c>
      <c r="J179" s="40">
        <v>9</v>
      </c>
      <c r="K179" s="41">
        <v>9</v>
      </c>
      <c r="L179" s="42">
        <v>0</v>
      </c>
      <c r="M179" s="43">
        <f>(H179+I179+J179+K179-MAX(H179:K179)-MIN(H179:K179))/2</f>
        <v>9</v>
      </c>
      <c r="N179" s="44">
        <f>M179*2</f>
        <v>18</v>
      </c>
      <c r="O179" s="42">
        <v>0.5</v>
      </c>
      <c r="P179" s="98">
        <v>0.5</v>
      </c>
      <c r="Q179" s="38">
        <v>8</v>
      </c>
      <c r="R179" s="39">
        <v>8</v>
      </c>
      <c r="S179" s="40">
        <v>8.1999999999999993</v>
      </c>
      <c r="T179" s="47">
        <v>8.1999999999999993</v>
      </c>
      <c r="U179" s="43">
        <f>(Q179+R179+S179+T179-MAX(Q179:T179)-MIN(Q179:T179))/2</f>
        <v>8.1</v>
      </c>
      <c r="V179" s="44">
        <v>0</v>
      </c>
      <c r="W179" s="99">
        <f>SUM(U179,N179,P179)-L179-V179</f>
        <v>26.6</v>
      </c>
      <c r="X179" s="294" t="s">
        <v>127</v>
      </c>
    </row>
    <row r="180" spans="1:24" ht="15.75" thickBot="1">
      <c r="A180" s="252"/>
      <c r="B180" s="255"/>
      <c r="C180" s="257" t="s">
        <v>272</v>
      </c>
      <c r="D180" s="259">
        <v>2006</v>
      </c>
      <c r="E180" s="259" t="s">
        <v>94</v>
      </c>
      <c r="F180" s="259"/>
      <c r="G180" s="4" t="s">
        <v>18</v>
      </c>
      <c r="H180" s="38">
        <v>8</v>
      </c>
      <c r="I180" s="39">
        <v>8.5</v>
      </c>
      <c r="J180" s="40">
        <v>8.1999999999999993</v>
      </c>
      <c r="K180" s="41">
        <v>8</v>
      </c>
      <c r="L180" s="42">
        <v>0</v>
      </c>
      <c r="M180" s="43">
        <f>(H180+I180+J180+K180-MAX(H180:K180)-MIN(H180:K180))/2</f>
        <v>8.1000000000000014</v>
      </c>
      <c r="N180" s="44">
        <f>M180*2</f>
        <v>16.200000000000003</v>
      </c>
      <c r="O180" s="42">
        <v>0.5</v>
      </c>
      <c r="P180" s="46">
        <v>0.5</v>
      </c>
      <c r="Q180" s="38">
        <v>7.8</v>
      </c>
      <c r="R180" s="39">
        <v>7.8</v>
      </c>
      <c r="S180" s="40">
        <v>8.1999999999999993</v>
      </c>
      <c r="T180" s="47">
        <v>7.7</v>
      </c>
      <c r="U180" s="43">
        <f>(Q180+R180+S180+T180-MAX(Q180:T180)-MIN(Q180:T180))/2</f>
        <v>7.7999999999999989</v>
      </c>
      <c r="V180" s="44">
        <v>0</v>
      </c>
      <c r="W180" s="48">
        <f>SUM(U180,N180,P180)-L180-V180</f>
        <v>24.5</v>
      </c>
      <c r="X180" s="295"/>
    </row>
    <row r="181" spans="1:24" ht="20.25" thickBot="1">
      <c r="A181" s="252"/>
      <c r="B181" s="255" t="s">
        <v>299</v>
      </c>
      <c r="C181" s="257"/>
      <c r="D181" s="259"/>
      <c r="E181" s="259"/>
      <c r="F181" s="259"/>
      <c r="G181" s="83" t="s">
        <v>52</v>
      </c>
      <c r="H181" s="38">
        <v>9</v>
      </c>
      <c r="I181" s="39">
        <v>8.9</v>
      </c>
      <c r="J181" s="40">
        <v>9</v>
      </c>
      <c r="K181" s="41">
        <v>9.1</v>
      </c>
      <c r="L181" s="42">
        <v>0</v>
      </c>
      <c r="M181" s="43">
        <f>(H181+I181+J181+K181-MAX(H181:K181)-MIN(H181:K181))/2</f>
        <v>9</v>
      </c>
      <c r="N181" s="44">
        <f>M181*2</f>
        <v>18</v>
      </c>
      <c r="O181" s="42">
        <v>0.5</v>
      </c>
      <c r="P181" s="46">
        <v>0.5</v>
      </c>
      <c r="Q181" s="38">
        <v>8</v>
      </c>
      <c r="R181" s="39">
        <v>8</v>
      </c>
      <c r="S181" s="40">
        <v>8.1999999999999993</v>
      </c>
      <c r="T181" s="47">
        <v>8.3000000000000007</v>
      </c>
      <c r="U181" s="43">
        <f>(Q181+R181+S181+T181-MAX(Q181:T181)-MIN(Q181:T181))/2</f>
        <v>8.1</v>
      </c>
      <c r="V181" s="44">
        <v>0</v>
      </c>
      <c r="W181" s="48">
        <f>SUM(U181,N181,P181)-L181-V181</f>
        <v>26.6</v>
      </c>
      <c r="X181" s="296"/>
    </row>
    <row r="182" spans="1:24" ht="15.75" thickBot="1">
      <c r="A182" s="253"/>
      <c r="B182" s="265"/>
      <c r="C182" s="227" t="s">
        <v>273</v>
      </c>
      <c r="D182" s="173">
        <v>2006</v>
      </c>
      <c r="E182" s="173" t="s">
        <v>289</v>
      </c>
      <c r="F182" s="261"/>
      <c r="G182" s="268" t="s">
        <v>49</v>
      </c>
      <c r="H182" s="269"/>
      <c r="I182" s="269"/>
      <c r="J182" s="269"/>
      <c r="K182" s="269"/>
      <c r="L182" s="270"/>
      <c r="M182" s="56">
        <f>SUM(M179:M181)-L179-L180-L181</f>
        <v>26.1</v>
      </c>
      <c r="N182" s="57"/>
      <c r="O182" s="271" t="s">
        <v>53</v>
      </c>
      <c r="P182" s="272"/>
      <c r="Q182" s="272"/>
      <c r="R182" s="272"/>
      <c r="S182" s="272"/>
      <c r="T182" s="272"/>
      <c r="U182" s="272"/>
      <c r="V182" s="273"/>
      <c r="W182" s="80">
        <f>SUM(W179:W181)</f>
        <v>77.7</v>
      </c>
      <c r="X182" s="187">
        <f>M182</f>
        <v>26.1</v>
      </c>
    </row>
    <row r="183" spans="1:24" ht="15.75" thickBot="1">
      <c r="A183" s="251">
        <v>3</v>
      </c>
      <c r="B183" s="254" t="s">
        <v>125</v>
      </c>
      <c r="C183" s="226" t="s">
        <v>277</v>
      </c>
      <c r="D183" s="37">
        <v>2006</v>
      </c>
      <c r="E183" s="37" t="s">
        <v>280</v>
      </c>
      <c r="F183" s="260" t="s">
        <v>124</v>
      </c>
      <c r="G183" s="3" t="s">
        <v>4</v>
      </c>
      <c r="H183" s="38">
        <v>8.6999999999999993</v>
      </c>
      <c r="I183" s="39">
        <v>9</v>
      </c>
      <c r="J183" s="40">
        <v>8.6</v>
      </c>
      <c r="K183" s="41">
        <v>8.8000000000000007</v>
      </c>
      <c r="L183" s="42">
        <v>0</v>
      </c>
      <c r="M183" s="43">
        <f>(H183+I183+J183+K183-MAX(H183:K183)-MIN(H183:K183))/2</f>
        <v>8.7499999999999964</v>
      </c>
      <c r="N183" s="44">
        <f>M183*2</f>
        <v>17.499999999999993</v>
      </c>
      <c r="O183" s="42">
        <v>0.4</v>
      </c>
      <c r="P183" s="98">
        <v>0.4</v>
      </c>
      <c r="Q183" s="38">
        <v>7.9</v>
      </c>
      <c r="R183" s="39">
        <v>7.8</v>
      </c>
      <c r="S183" s="40">
        <v>8.3000000000000007</v>
      </c>
      <c r="T183" s="47">
        <v>8.6</v>
      </c>
      <c r="U183" s="43">
        <f>(Q183+R183+S183+T183-MAX(Q183:T183)-MIN(Q183:T183))/2</f>
        <v>8.1</v>
      </c>
      <c r="V183" s="44">
        <v>0</v>
      </c>
      <c r="W183" s="99">
        <f>SUM(U183,N183,P183)-L183-V183</f>
        <v>25.999999999999993</v>
      </c>
      <c r="X183" s="294" t="s">
        <v>127</v>
      </c>
    </row>
    <row r="184" spans="1:24" ht="15.75" thickBot="1">
      <c r="A184" s="252"/>
      <c r="B184" s="255"/>
      <c r="C184" s="257" t="s">
        <v>278</v>
      </c>
      <c r="D184" s="259">
        <v>2000</v>
      </c>
      <c r="E184" s="259" t="s">
        <v>60</v>
      </c>
      <c r="F184" s="297"/>
      <c r="G184" s="4" t="s">
        <v>18</v>
      </c>
      <c r="H184" s="38">
        <v>7.7</v>
      </c>
      <c r="I184" s="39">
        <v>7.9</v>
      </c>
      <c r="J184" s="40">
        <v>8</v>
      </c>
      <c r="K184" s="41">
        <v>8</v>
      </c>
      <c r="L184" s="42">
        <v>0</v>
      </c>
      <c r="M184" s="43">
        <f>(H184+I184+J184+K184-MAX(H184:K184)-MIN(H184:K184))/2</f>
        <v>7.9500000000000011</v>
      </c>
      <c r="N184" s="44">
        <f>M184*2</f>
        <v>15.900000000000002</v>
      </c>
      <c r="O184" s="42">
        <v>0.5</v>
      </c>
      <c r="P184" s="46">
        <v>0.5</v>
      </c>
      <c r="Q184" s="38">
        <v>7.3</v>
      </c>
      <c r="R184" s="39">
        <v>7</v>
      </c>
      <c r="S184" s="40">
        <v>8</v>
      </c>
      <c r="T184" s="47">
        <v>7.5</v>
      </c>
      <c r="U184" s="43">
        <f>(Q184+R184+S184+T184-MAX(Q184:T184)-MIN(Q184:T184))/2</f>
        <v>7.4</v>
      </c>
      <c r="V184" s="44">
        <v>0</v>
      </c>
      <c r="W184" s="48">
        <f>SUM(U184,N184,P184)-L184-V184</f>
        <v>23.800000000000004</v>
      </c>
      <c r="X184" s="295"/>
    </row>
    <row r="185" spans="1:24" ht="20.25" thickBot="1">
      <c r="A185" s="252"/>
      <c r="B185" s="255" t="s">
        <v>316</v>
      </c>
      <c r="C185" s="257"/>
      <c r="D185" s="259"/>
      <c r="E185" s="259"/>
      <c r="F185" s="297"/>
      <c r="G185" s="83" t="s">
        <v>52</v>
      </c>
      <c r="H185" s="38">
        <v>8.6</v>
      </c>
      <c r="I185" s="39">
        <v>8.6999999999999993</v>
      </c>
      <c r="J185" s="40">
        <v>8.6</v>
      </c>
      <c r="K185" s="41">
        <v>8.6999999999999993</v>
      </c>
      <c r="L185" s="42">
        <v>0</v>
      </c>
      <c r="M185" s="43">
        <f>(H185+I185+J185+K185-MAX(H185:K185)-MIN(H185:K185))/2</f>
        <v>8.6499999999999986</v>
      </c>
      <c r="N185" s="44">
        <f>M185*2</f>
        <v>17.299999999999997</v>
      </c>
      <c r="O185" s="42">
        <v>0.5</v>
      </c>
      <c r="P185" s="46">
        <v>0.5</v>
      </c>
      <c r="Q185" s="38">
        <v>8</v>
      </c>
      <c r="R185" s="39">
        <v>8</v>
      </c>
      <c r="S185" s="40">
        <v>8.3000000000000007</v>
      </c>
      <c r="T185" s="47">
        <v>8.4</v>
      </c>
      <c r="U185" s="43">
        <f>(Q185+R185+S185+T185-MAX(Q185:T185)-MIN(Q185:T185))/2</f>
        <v>8.1500000000000021</v>
      </c>
      <c r="V185" s="44">
        <v>0</v>
      </c>
      <c r="W185" s="48">
        <f>SUM(U185,N185,P185)-L185-V185</f>
        <v>25.95</v>
      </c>
      <c r="X185" s="296"/>
    </row>
    <row r="186" spans="1:24" ht="15.75" thickBot="1">
      <c r="A186" s="253"/>
      <c r="B186" s="265"/>
      <c r="C186" s="227" t="s">
        <v>279</v>
      </c>
      <c r="D186" s="173">
        <v>2003</v>
      </c>
      <c r="E186" s="173" t="s">
        <v>280</v>
      </c>
      <c r="F186" s="303"/>
      <c r="G186" s="268" t="s">
        <v>49</v>
      </c>
      <c r="H186" s="269"/>
      <c r="I186" s="269"/>
      <c r="J186" s="269"/>
      <c r="K186" s="269"/>
      <c r="L186" s="270"/>
      <c r="M186" s="56">
        <f>SUM(M183:M185)-L183-L184-L185</f>
        <v>25.349999999999994</v>
      </c>
      <c r="N186" s="57"/>
      <c r="O186" s="271" t="s">
        <v>53</v>
      </c>
      <c r="P186" s="272"/>
      <c r="Q186" s="272"/>
      <c r="R186" s="272"/>
      <c r="S186" s="272"/>
      <c r="T186" s="272"/>
      <c r="U186" s="272"/>
      <c r="V186" s="273"/>
      <c r="W186" s="80">
        <f>SUM(W183:W185)</f>
        <v>75.75</v>
      </c>
      <c r="X186" s="187">
        <f>M186</f>
        <v>25.349999999999994</v>
      </c>
    </row>
    <row r="187" spans="1:24" ht="15.75" thickBot="1">
      <c r="A187" s="306">
        <v>4</v>
      </c>
      <c r="B187" s="297" t="s">
        <v>238</v>
      </c>
      <c r="C187" s="178" t="s">
        <v>262</v>
      </c>
      <c r="D187" s="174">
        <v>2004</v>
      </c>
      <c r="E187" s="174" t="s">
        <v>94</v>
      </c>
      <c r="F187" s="297" t="s">
        <v>300</v>
      </c>
      <c r="G187" s="193" t="s">
        <v>4</v>
      </c>
      <c r="H187" s="194">
        <v>9</v>
      </c>
      <c r="I187" s="195">
        <v>8.8000000000000007</v>
      </c>
      <c r="J187" s="196">
        <v>9.1</v>
      </c>
      <c r="K187" s="197">
        <v>9</v>
      </c>
      <c r="L187" s="198">
        <v>0</v>
      </c>
      <c r="M187" s="199">
        <f>(H187+I187+J187+K187-MAX(H187:K187)-MIN(H187:K187))/2</f>
        <v>8.9999999999999982</v>
      </c>
      <c r="N187" s="200">
        <f>M187*2</f>
        <v>17.999999999999996</v>
      </c>
      <c r="O187" s="198">
        <v>0.5</v>
      </c>
      <c r="P187" s="201">
        <v>0.5</v>
      </c>
      <c r="Q187" s="194">
        <v>7.8</v>
      </c>
      <c r="R187" s="195">
        <v>8</v>
      </c>
      <c r="S187" s="196">
        <v>8.1</v>
      </c>
      <c r="T187" s="202">
        <v>8.1999999999999993</v>
      </c>
      <c r="U187" s="199">
        <f>(Q187+R187+S187+T187-MAX(Q187:T187)-MIN(Q187:T187))/2</f>
        <v>8.0499999999999972</v>
      </c>
      <c r="V187" s="200">
        <v>0</v>
      </c>
      <c r="W187" s="203">
        <f>SUM(U187,N187,P187)-L187-V187</f>
        <v>26.549999999999994</v>
      </c>
      <c r="X187" s="295" t="s">
        <v>127</v>
      </c>
    </row>
    <row r="188" spans="1:24" ht="15.75" thickBot="1">
      <c r="A188" s="306"/>
      <c r="B188" s="297"/>
      <c r="C188" s="299" t="s">
        <v>263</v>
      </c>
      <c r="D188" s="259">
        <v>2002</v>
      </c>
      <c r="E188" s="259" t="s">
        <v>94</v>
      </c>
      <c r="F188" s="259"/>
      <c r="G188" s="4" t="s">
        <v>18</v>
      </c>
      <c r="H188" s="38">
        <v>6.9</v>
      </c>
      <c r="I188" s="39">
        <v>7.4</v>
      </c>
      <c r="J188" s="40">
        <v>7.3</v>
      </c>
      <c r="K188" s="41">
        <v>7.5</v>
      </c>
      <c r="L188" s="42">
        <v>0</v>
      </c>
      <c r="M188" s="43">
        <f>(H188+I188+J188+K188-MAX(H188:K188)-MIN(H188:K188))/2</f>
        <v>7.3500000000000005</v>
      </c>
      <c r="N188" s="44">
        <f>M188*2</f>
        <v>14.700000000000001</v>
      </c>
      <c r="O188" s="42">
        <v>0.5</v>
      </c>
      <c r="P188" s="46">
        <v>0.5</v>
      </c>
      <c r="Q188" s="38">
        <v>7.3</v>
      </c>
      <c r="R188" s="39">
        <v>7.7</v>
      </c>
      <c r="S188" s="40">
        <v>7.7</v>
      </c>
      <c r="T188" s="47">
        <v>7.4</v>
      </c>
      <c r="U188" s="43">
        <f>(Q188+R188+S188+T188-MAX(Q188:T188)-MIN(Q188:T188))/2</f>
        <v>7.5500000000000007</v>
      </c>
      <c r="V188" s="44">
        <v>0</v>
      </c>
      <c r="W188" s="48">
        <f>SUM(U188,N188,P188)-L188-V188</f>
        <v>22.75</v>
      </c>
      <c r="X188" s="295"/>
    </row>
    <row r="189" spans="1:24" ht="20.25" thickBot="1">
      <c r="A189" s="306"/>
      <c r="B189" s="297" t="s">
        <v>299</v>
      </c>
      <c r="C189" s="299"/>
      <c r="D189" s="259"/>
      <c r="E189" s="259"/>
      <c r="F189" s="259"/>
      <c r="G189" s="83" t="s">
        <v>52</v>
      </c>
      <c r="H189" s="38">
        <v>9</v>
      </c>
      <c r="I189" s="39">
        <v>8.5</v>
      </c>
      <c r="J189" s="40">
        <v>8.6999999999999993</v>
      </c>
      <c r="K189" s="41">
        <v>8.8000000000000007</v>
      </c>
      <c r="L189" s="42">
        <v>0</v>
      </c>
      <c r="M189" s="43">
        <f>(H189+I189+J189+K189-MAX(H189:K189)-MIN(H189:K189))/2</f>
        <v>8.75</v>
      </c>
      <c r="N189" s="44">
        <f>M189*2</f>
        <v>17.5</v>
      </c>
      <c r="O189" s="42">
        <v>0.5</v>
      </c>
      <c r="P189" s="46">
        <v>0.5</v>
      </c>
      <c r="Q189" s="38">
        <v>8</v>
      </c>
      <c r="R189" s="39">
        <v>8.4</v>
      </c>
      <c r="S189" s="40">
        <v>8.1</v>
      </c>
      <c r="T189" s="47">
        <v>8</v>
      </c>
      <c r="U189" s="43">
        <f>(Q189+R189+S189+T189-MAX(Q189:T189)-MIN(Q189:T189))/2</f>
        <v>8.0500000000000007</v>
      </c>
      <c r="V189" s="44">
        <v>0</v>
      </c>
      <c r="W189" s="48">
        <f>SUM(U189,N189,P189)-L189-V189</f>
        <v>26.05</v>
      </c>
      <c r="X189" s="296"/>
    </row>
    <row r="190" spans="1:24" ht="15.75" thickBot="1">
      <c r="A190" s="307"/>
      <c r="B190" s="303"/>
      <c r="C190" s="182" t="s">
        <v>264</v>
      </c>
      <c r="D190" s="173">
        <v>2003</v>
      </c>
      <c r="E190" s="173" t="s">
        <v>94</v>
      </c>
      <c r="F190" s="259"/>
      <c r="G190" s="268" t="s">
        <v>49</v>
      </c>
      <c r="H190" s="269"/>
      <c r="I190" s="269"/>
      <c r="J190" s="269"/>
      <c r="K190" s="269"/>
      <c r="L190" s="270"/>
      <c r="M190" s="56">
        <f>SUM(M187:M189)-L187-L188-L189</f>
        <v>25.099999999999998</v>
      </c>
      <c r="N190" s="57"/>
      <c r="O190" s="271" t="s">
        <v>53</v>
      </c>
      <c r="P190" s="272"/>
      <c r="Q190" s="272"/>
      <c r="R190" s="272"/>
      <c r="S190" s="272"/>
      <c r="T190" s="272"/>
      <c r="U190" s="272"/>
      <c r="V190" s="273"/>
      <c r="W190" s="80">
        <f>SUM(W187:W189)</f>
        <v>75.349999999999994</v>
      </c>
      <c r="X190" s="187">
        <f>M190</f>
        <v>25.099999999999998</v>
      </c>
    </row>
    <row r="191" spans="1:24" ht="15.75" thickBot="1">
      <c r="A191" s="305">
        <v>5</v>
      </c>
      <c r="B191" s="342" t="s">
        <v>311</v>
      </c>
      <c r="C191" s="177" t="s">
        <v>265</v>
      </c>
      <c r="D191" s="37">
        <v>2003</v>
      </c>
      <c r="E191" s="37" t="s">
        <v>94</v>
      </c>
      <c r="F191" s="260" t="s">
        <v>313</v>
      </c>
      <c r="G191" s="3" t="s">
        <v>4</v>
      </c>
      <c r="H191" s="38">
        <v>8.6999999999999993</v>
      </c>
      <c r="I191" s="39">
        <v>8.6</v>
      </c>
      <c r="J191" s="40">
        <v>8.1999999999999993</v>
      </c>
      <c r="K191" s="41">
        <v>8.6</v>
      </c>
      <c r="L191" s="42">
        <v>0</v>
      </c>
      <c r="M191" s="43">
        <f>(H191+I191+J191+K191-MAX(H191:K191)-MIN(H191:K191))/2</f>
        <v>8.5999999999999979</v>
      </c>
      <c r="N191" s="44">
        <f>M191*2</f>
        <v>17.199999999999996</v>
      </c>
      <c r="O191" s="42">
        <v>0.5</v>
      </c>
      <c r="P191" s="98">
        <v>0.5</v>
      </c>
      <c r="Q191" s="38">
        <v>7.8</v>
      </c>
      <c r="R191" s="39">
        <v>7.8</v>
      </c>
      <c r="S191" s="40">
        <v>8</v>
      </c>
      <c r="T191" s="47">
        <v>8</v>
      </c>
      <c r="U191" s="43">
        <f>(Q191+R191+S191+T191-MAX(Q191:T191)-MIN(Q191:T191))/2</f>
        <v>7.9</v>
      </c>
      <c r="V191" s="44">
        <v>0</v>
      </c>
      <c r="W191" s="99">
        <f>SUM(U191,N191,P191)-L191-V191</f>
        <v>25.599999999999994</v>
      </c>
      <c r="X191" s="294" t="s">
        <v>127</v>
      </c>
    </row>
    <row r="192" spans="1:24" ht="15.75" thickBot="1">
      <c r="A192" s="306"/>
      <c r="B192" s="343"/>
      <c r="C192" s="299" t="s">
        <v>266</v>
      </c>
      <c r="D192" s="259">
        <v>2006</v>
      </c>
      <c r="E192" s="259" t="s">
        <v>289</v>
      </c>
      <c r="F192" s="259"/>
      <c r="G192" s="4" t="s">
        <v>18</v>
      </c>
      <c r="H192" s="38">
        <v>7.5</v>
      </c>
      <c r="I192" s="39">
        <v>8.1</v>
      </c>
      <c r="J192" s="40">
        <v>8</v>
      </c>
      <c r="K192" s="41">
        <v>8</v>
      </c>
      <c r="L192" s="42">
        <v>0</v>
      </c>
      <c r="M192" s="43">
        <f>(H192+I192+J192+K192-MAX(H192:K192)-MIN(H192:K192))/2</f>
        <v>8</v>
      </c>
      <c r="N192" s="44">
        <f>M192*2</f>
        <v>16</v>
      </c>
      <c r="O192" s="42">
        <v>0.7</v>
      </c>
      <c r="P192" s="46">
        <v>0.5</v>
      </c>
      <c r="Q192" s="38">
        <v>7.7</v>
      </c>
      <c r="R192" s="39">
        <v>7.8</v>
      </c>
      <c r="S192" s="40">
        <v>7.7</v>
      </c>
      <c r="T192" s="47">
        <v>7.7</v>
      </c>
      <c r="U192" s="43">
        <f>(Q192+R192+S192+T192-MAX(Q192:T192)-MIN(Q192:T192))/2</f>
        <v>7.6999999999999993</v>
      </c>
      <c r="V192" s="44">
        <v>0</v>
      </c>
      <c r="W192" s="48">
        <f>SUM(U192,N192,P192)-L192-V192</f>
        <v>24.2</v>
      </c>
      <c r="X192" s="295"/>
    </row>
    <row r="193" spans="1:24" ht="20.25" thickBot="1">
      <c r="A193" s="306"/>
      <c r="B193" s="302" t="s">
        <v>312</v>
      </c>
      <c r="C193" s="299"/>
      <c r="D193" s="259"/>
      <c r="E193" s="259"/>
      <c r="F193" s="259"/>
      <c r="G193" s="83" t="s">
        <v>52</v>
      </c>
      <c r="H193" s="38">
        <v>8.3000000000000007</v>
      </c>
      <c r="I193" s="39">
        <v>8.1999999999999993</v>
      </c>
      <c r="J193" s="40">
        <v>8.5</v>
      </c>
      <c r="K193" s="41">
        <v>8</v>
      </c>
      <c r="L193" s="42">
        <v>0</v>
      </c>
      <c r="M193" s="43">
        <f>(H193+I193+J193+K193-MAX(H193:K193)-MIN(H193:K193))/2</f>
        <v>8.25</v>
      </c>
      <c r="N193" s="44">
        <f>M193*2</f>
        <v>16.5</v>
      </c>
      <c r="O193" s="42">
        <v>0.5</v>
      </c>
      <c r="P193" s="46">
        <v>0.5</v>
      </c>
      <c r="Q193" s="38">
        <v>7.6</v>
      </c>
      <c r="R193" s="39">
        <v>7.7</v>
      </c>
      <c r="S193" s="40">
        <v>8.1999999999999993</v>
      </c>
      <c r="T193" s="47">
        <v>8.1</v>
      </c>
      <c r="U193" s="43">
        <f>(Q193+R193+S193+T193-MAX(Q193:T193)-MIN(Q193:T193))/2</f>
        <v>7.9000000000000012</v>
      </c>
      <c r="V193" s="44">
        <v>0</v>
      </c>
      <c r="W193" s="48">
        <f>SUM(U193,N193,P193)-L193-V193</f>
        <v>24.900000000000002</v>
      </c>
      <c r="X193" s="296"/>
    </row>
    <row r="194" spans="1:24" ht="15.75" thickBot="1">
      <c r="A194" s="307"/>
      <c r="B194" s="393"/>
      <c r="C194" s="182" t="s">
        <v>267</v>
      </c>
      <c r="D194" s="173">
        <v>2004</v>
      </c>
      <c r="E194" s="173" t="s">
        <v>289</v>
      </c>
      <c r="F194" s="261"/>
      <c r="G194" s="268" t="s">
        <v>49</v>
      </c>
      <c r="H194" s="269"/>
      <c r="I194" s="269"/>
      <c r="J194" s="269"/>
      <c r="K194" s="269"/>
      <c r="L194" s="270"/>
      <c r="M194" s="56">
        <f>SUM(M191:M193)-L191-L192-L193</f>
        <v>24.849999999999998</v>
      </c>
      <c r="N194" s="57"/>
      <c r="O194" s="271" t="s">
        <v>53</v>
      </c>
      <c r="P194" s="272"/>
      <c r="Q194" s="272"/>
      <c r="R194" s="272"/>
      <c r="S194" s="272"/>
      <c r="T194" s="272"/>
      <c r="U194" s="272"/>
      <c r="V194" s="273"/>
      <c r="W194" s="80">
        <f>SUM(W191:W193)</f>
        <v>74.7</v>
      </c>
      <c r="X194" s="187">
        <f>M194</f>
        <v>24.849999999999998</v>
      </c>
    </row>
    <row r="195" spans="1:24" ht="15.75" customHeight="1" thickBot="1">
      <c r="A195" s="305">
        <v>6</v>
      </c>
      <c r="B195" s="387" t="s">
        <v>396</v>
      </c>
      <c r="C195" s="175" t="s">
        <v>274</v>
      </c>
      <c r="D195" s="37">
        <v>2002</v>
      </c>
      <c r="E195" s="37" t="s">
        <v>289</v>
      </c>
      <c r="F195" s="260" t="s">
        <v>408</v>
      </c>
      <c r="G195" s="3" t="s">
        <v>4</v>
      </c>
      <c r="H195" s="38">
        <v>8.1</v>
      </c>
      <c r="I195" s="39">
        <v>8.1</v>
      </c>
      <c r="J195" s="40">
        <v>7.7</v>
      </c>
      <c r="K195" s="41">
        <v>8.1999999999999993</v>
      </c>
      <c r="L195" s="42">
        <v>0.3</v>
      </c>
      <c r="M195" s="43">
        <f>(H195+I195+J195+K195-MAX(H195:K195)-MIN(H195:K195))/2</f>
        <v>8.0999999999999979</v>
      </c>
      <c r="N195" s="44">
        <f>M195*2</f>
        <v>16.199999999999996</v>
      </c>
      <c r="O195" s="42">
        <v>0.5</v>
      </c>
      <c r="P195" s="98">
        <v>0.5</v>
      </c>
      <c r="Q195" s="38">
        <v>7.7</v>
      </c>
      <c r="R195" s="39">
        <v>7.8</v>
      </c>
      <c r="S195" s="40">
        <v>7.9</v>
      </c>
      <c r="T195" s="47">
        <v>7.9</v>
      </c>
      <c r="U195" s="43">
        <f>(Q195+R195+S195+T195-MAX(Q195:T195)-MIN(Q195:T195))/2</f>
        <v>7.85</v>
      </c>
      <c r="V195" s="44">
        <v>0</v>
      </c>
      <c r="W195" s="99">
        <f>SUM(U195,N195,P195)-L195-V195</f>
        <v>24.249999999999996</v>
      </c>
      <c r="X195" s="294" t="s">
        <v>127</v>
      </c>
    </row>
    <row r="196" spans="1:24" ht="26.25" customHeight="1" thickBot="1">
      <c r="A196" s="306"/>
      <c r="B196" s="388"/>
      <c r="C196" s="299" t="s">
        <v>275</v>
      </c>
      <c r="D196" s="259">
        <v>2001</v>
      </c>
      <c r="E196" s="259" t="s">
        <v>289</v>
      </c>
      <c r="F196" s="259"/>
      <c r="G196" s="4" t="s">
        <v>18</v>
      </c>
      <c r="H196" s="38">
        <v>7</v>
      </c>
      <c r="I196" s="39">
        <v>6.3</v>
      </c>
      <c r="J196" s="40">
        <v>6.9</v>
      </c>
      <c r="K196" s="41">
        <v>6.8</v>
      </c>
      <c r="L196" s="42">
        <v>0</v>
      </c>
      <c r="M196" s="43">
        <f>(H196+I196+J196+K196-MAX(H196:K196)-MIN(H196:K196))/2</f>
        <v>6.8500000000000014</v>
      </c>
      <c r="N196" s="44">
        <f>M196*2</f>
        <v>13.700000000000003</v>
      </c>
      <c r="O196" s="42">
        <v>0.5</v>
      </c>
      <c r="P196" s="46">
        <v>0.5</v>
      </c>
      <c r="Q196" s="38">
        <v>7.4</v>
      </c>
      <c r="R196" s="39">
        <v>7.3</v>
      </c>
      <c r="S196" s="40">
        <v>7.8</v>
      </c>
      <c r="T196" s="47">
        <v>7.5</v>
      </c>
      <c r="U196" s="43">
        <f>(Q196+R196+S196+T196-MAX(Q196:T196)-MIN(Q196:T196))/2</f>
        <v>7.4499999999999993</v>
      </c>
      <c r="V196" s="44">
        <v>0</v>
      </c>
      <c r="W196" s="48">
        <f>SUM(U196,N196,P196)-L196-V196</f>
        <v>21.650000000000002</v>
      </c>
      <c r="X196" s="295"/>
    </row>
    <row r="197" spans="1:24" ht="20.25" thickBot="1">
      <c r="A197" s="306"/>
      <c r="B197" s="394"/>
      <c r="C197" s="299"/>
      <c r="D197" s="259"/>
      <c r="E197" s="259"/>
      <c r="F197" s="259"/>
      <c r="G197" s="83" t="s">
        <v>52</v>
      </c>
      <c r="H197" s="38">
        <v>8.1</v>
      </c>
      <c r="I197" s="39">
        <v>8.6</v>
      </c>
      <c r="J197" s="40">
        <v>8.5</v>
      </c>
      <c r="K197" s="41">
        <v>8.3000000000000007</v>
      </c>
      <c r="L197" s="42">
        <v>0</v>
      </c>
      <c r="M197" s="43">
        <f>(H197+I197+J197+K197-MAX(H197:K197)-MIN(H197:K197))/2</f>
        <v>8.3999999999999986</v>
      </c>
      <c r="N197" s="44">
        <f>M197*2</f>
        <v>16.799999999999997</v>
      </c>
      <c r="O197" s="42">
        <v>0.5</v>
      </c>
      <c r="P197" s="46">
        <v>0.5</v>
      </c>
      <c r="Q197" s="38">
        <v>7.7</v>
      </c>
      <c r="R197" s="39">
        <v>7.8</v>
      </c>
      <c r="S197" s="40">
        <v>8.1999999999999993</v>
      </c>
      <c r="T197" s="47">
        <v>8.1</v>
      </c>
      <c r="U197" s="43">
        <f>(Q197+R197+S197+T197-MAX(Q197:T197)-MIN(Q197:T197))/2</f>
        <v>7.9499999999999993</v>
      </c>
      <c r="V197" s="44">
        <v>0</v>
      </c>
      <c r="W197" s="48">
        <f>SUM(U197,N197,P197)-L197-V197</f>
        <v>25.249999999999996</v>
      </c>
      <c r="X197" s="296"/>
    </row>
    <row r="198" spans="1:24" ht="15.75" thickBot="1">
      <c r="A198" s="307"/>
      <c r="B198" s="395"/>
      <c r="C198" s="182" t="s">
        <v>276</v>
      </c>
      <c r="D198" s="173">
        <v>2007</v>
      </c>
      <c r="E198" s="173" t="s">
        <v>289</v>
      </c>
      <c r="F198" s="261"/>
      <c r="G198" s="268" t="s">
        <v>49</v>
      </c>
      <c r="H198" s="269"/>
      <c r="I198" s="269"/>
      <c r="J198" s="269"/>
      <c r="K198" s="269"/>
      <c r="L198" s="270"/>
      <c r="M198" s="56">
        <f>SUM(M195:M197)-L195-L196-L197</f>
        <v>23.049999999999997</v>
      </c>
      <c r="N198" s="57"/>
      <c r="O198" s="271" t="s">
        <v>53</v>
      </c>
      <c r="P198" s="272"/>
      <c r="Q198" s="272"/>
      <c r="R198" s="272"/>
      <c r="S198" s="272"/>
      <c r="T198" s="272"/>
      <c r="U198" s="272"/>
      <c r="V198" s="273"/>
      <c r="W198" s="80">
        <f>SUM(W195:W197)</f>
        <v>71.149999999999991</v>
      </c>
      <c r="X198" s="187">
        <f>M198</f>
        <v>23.049999999999997</v>
      </c>
    </row>
    <row r="199" spans="1:24">
      <c r="A199" s="70"/>
      <c r="B199" s="77"/>
      <c r="C199" s="103"/>
      <c r="D199" s="64"/>
      <c r="E199" s="64"/>
      <c r="F199" s="32"/>
      <c r="G199" s="73"/>
      <c r="H199" s="73"/>
      <c r="I199" s="73"/>
      <c r="J199" s="73"/>
      <c r="K199" s="73"/>
      <c r="L199" s="73"/>
      <c r="M199" s="59"/>
      <c r="N199" s="60"/>
      <c r="O199" s="74"/>
      <c r="P199" s="74"/>
      <c r="Q199" s="74"/>
      <c r="R199" s="74"/>
      <c r="S199" s="74"/>
      <c r="T199" s="74"/>
      <c r="U199" s="74"/>
      <c r="V199" s="74"/>
      <c r="W199" s="61"/>
      <c r="X199" s="62"/>
    </row>
    <row r="200" spans="1:24">
      <c r="A200" s="70"/>
      <c r="B200" s="91"/>
      <c r="C200" s="345" t="s">
        <v>57</v>
      </c>
      <c r="D200" s="345"/>
      <c r="E200" s="345"/>
      <c r="F200" s="34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63"/>
      <c r="S200" s="5"/>
      <c r="T200" s="20" t="s">
        <v>144</v>
      </c>
      <c r="U200" s="20"/>
      <c r="V200" s="92"/>
      <c r="W200" s="61"/>
      <c r="X200" s="62"/>
    </row>
    <row r="201" spans="1:24">
      <c r="A201" s="70"/>
      <c r="B201" s="91"/>
      <c r="C201" s="114" t="s">
        <v>148</v>
      </c>
      <c r="D201" s="5"/>
      <c r="E201" s="5"/>
      <c r="F201" s="63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63"/>
      <c r="S201" s="5"/>
      <c r="T201" s="20" t="s">
        <v>61</v>
      </c>
      <c r="U201" s="20"/>
      <c r="V201" s="92"/>
      <c r="W201" s="61"/>
      <c r="X201" s="62"/>
    </row>
    <row r="202" spans="1:24" ht="15.75">
      <c r="A202" s="70"/>
      <c r="B202" s="91"/>
      <c r="C202" s="114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63"/>
      <c r="S202" s="5"/>
      <c r="T202" s="93"/>
      <c r="U202" s="93"/>
      <c r="V202" s="92"/>
      <c r="W202" s="61"/>
      <c r="X202" s="62"/>
    </row>
    <row r="203" spans="1:24">
      <c r="A203" s="70"/>
      <c r="B203" s="91"/>
      <c r="C203" s="301" t="s">
        <v>13</v>
      </c>
      <c r="D203" s="301"/>
      <c r="E203" s="301"/>
      <c r="F203" s="301"/>
      <c r="G203" s="301"/>
      <c r="H203" s="301"/>
      <c r="I203" s="5"/>
      <c r="J203" s="5"/>
      <c r="K203" s="5"/>
      <c r="L203" s="63"/>
      <c r="M203" s="5"/>
      <c r="N203" s="5"/>
      <c r="O203" s="5"/>
      <c r="P203" s="5"/>
      <c r="Q203" s="5"/>
      <c r="R203" s="5"/>
      <c r="S203" s="5"/>
      <c r="T203" s="20" t="s">
        <v>143</v>
      </c>
      <c r="U203" s="20"/>
      <c r="V203" s="92"/>
      <c r="W203" s="61"/>
      <c r="X203" s="62"/>
    </row>
    <row r="204" spans="1:24">
      <c r="A204" s="70"/>
      <c r="B204" s="91"/>
      <c r="C204" s="114" t="s">
        <v>147</v>
      </c>
      <c r="D204" s="114"/>
      <c r="E204" s="114"/>
      <c r="F204" s="5"/>
      <c r="G204" s="5"/>
      <c r="H204" s="5"/>
      <c r="I204" s="64"/>
      <c r="J204" s="5"/>
      <c r="K204" s="5"/>
      <c r="L204" s="63"/>
      <c r="M204" s="5"/>
      <c r="N204" s="5"/>
      <c r="O204" s="5"/>
      <c r="P204" s="5"/>
      <c r="Q204" s="5"/>
      <c r="R204" s="5"/>
      <c r="S204" s="5"/>
      <c r="T204" s="20" t="s">
        <v>102</v>
      </c>
      <c r="U204" s="20"/>
      <c r="V204" s="92"/>
      <c r="W204" s="61"/>
      <c r="X204" s="62"/>
    </row>
    <row r="205" spans="1:24">
      <c r="A205" s="70"/>
      <c r="B205" s="91"/>
      <c r="C205" s="63"/>
      <c r="D205" s="63"/>
      <c r="E205" s="63"/>
      <c r="F205" s="63"/>
      <c r="G205" s="63"/>
      <c r="H205" s="63"/>
      <c r="I205" s="63"/>
      <c r="J205" s="63"/>
      <c r="K205" s="63"/>
      <c r="L205" s="65"/>
      <c r="M205" s="65"/>
      <c r="N205" s="65"/>
      <c r="O205" s="65"/>
      <c r="P205" s="65"/>
      <c r="Q205" s="65"/>
      <c r="R205" s="65"/>
      <c r="S205" s="65"/>
      <c r="T205" s="20"/>
      <c r="U205" s="20"/>
      <c r="V205" s="92"/>
      <c r="W205" s="61"/>
      <c r="X205" s="62"/>
    </row>
    <row r="206" spans="1:24">
      <c r="A206" s="70"/>
      <c r="B206" s="91"/>
      <c r="C206" s="301" t="s">
        <v>14</v>
      </c>
      <c r="D206" s="301"/>
      <c r="E206" s="301"/>
      <c r="F206" s="301"/>
      <c r="G206" s="301"/>
      <c r="H206" s="301"/>
      <c r="I206" s="66"/>
      <c r="J206" s="67"/>
      <c r="K206" s="67"/>
      <c r="L206" s="67"/>
      <c r="M206" s="67"/>
      <c r="N206" s="67"/>
      <c r="O206" s="67"/>
      <c r="P206" s="67"/>
      <c r="Q206" s="63"/>
      <c r="R206" s="5"/>
      <c r="S206" s="5"/>
      <c r="T206" s="20" t="s">
        <v>145</v>
      </c>
      <c r="U206" s="20"/>
      <c r="V206" s="92"/>
      <c r="W206" s="61"/>
      <c r="X206" s="62"/>
    </row>
    <row r="207" spans="1:24">
      <c r="A207" s="70"/>
      <c r="B207" s="91"/>
      <c r="C207" s="114" t="s">
        <v>147</v>
      </c>
      <c r="D207" s="114"/>
      <c r="E207" s="114"/>
      <c r="F207" s="5"/>
      <c r="G207" s="5"/>
      <c r="H207" s="5"/>
      <c r="I207" s="66"/>
      <c r="J207" s="67"/>
      <c r="K207" s="67"/>
      <c r="L207" s="67"/>
      <c r="M207" s="67"/>
      <c r="N207" s="67"/>
      <c r="O207" s="67"/>
      <c r="P207" s="67"/>
      <c r="Q207" s="63"/>
      <c r="R207" s="5"/>
      <c r="S207" s="5"/>
      <c r="T207" s="20" t="s">
        <v>146</v>
      </c>
      <c r="U207" s="20"/>
      <c r="V207" s="92"/>
      <c r="W207" s="61"/>
      <c r="X207" s="62"/>
    </row>
    <row r="208" spans="1:24">
      <c r="A208" s="70"/>
      <c r="B208" s="77"/>
      <c r="C208" s="115"/>
      <c r="D208" s="72"/>
      <c r="E208" s="72"/>
      <c r="F208" s="32"/>
      <c r="G208" s="73"/>
      <c r="H208" s="73"/>
      <c r="I208" s="73"/>
      <c r="J208" s="73"/>
      <c r="K208" s="73"/>
      <c r="L208" s="73"/>
      <c r="M208" s="59"/>
      <c r="N208" s="60"/>
      <c r="O208" s="74"/>
      <c r="P208" s="74"/>
      <c r="Q208" s="74"/>
      <c r="R208" s="74"/>
      <c r="S208" s="74"/>
      <c r="T208" s="86"/>
      <c r="U208" s="86"/>
      <c r="V208" s="86"/>
      <c r="W208" s="61"/>
      <c r="X208" s="62"/>
    </row>
    <row r="209" spans="1:24">
      <c r="A209" s="70"/>
      <c r="B209" s="91"/>
      <c r="C209" s="105"/>
      <c r="D209" s="105"/>
      <c r="E209" s="105"/>
      <c r="F209" s="5"/>
      <c r="G209" s="5"/>
      <c r="H209" s="5"/>
      <c r="I209" s="66"/>
      <c r="J209" s="67"/>
      <c r="K209" s="67"/>
      <c r="L209" s="67"/>
      <c r="M209" s="67"/>
      <c r="N209" s="67"/>
      <c r="O209" s="67"/>
      <c r="P209" s="67"/>
      <c r="Q209" s="63"/>
      <c r="R209" s="5"/>
      <c r="S209" s="5"/>
      <c r="T209" s="20"/>
      <c r="U209" s="20"/>
      <c r="V209" s="92"/>
      <c r="W209" s="61"/>
      <c r="X209" s="62"/>
    </row>
    <row r="210" spans="1:24">
      <c r="A210" s="70"/>
      <c r="B210" s="91"/>
      <c r="C210" s="118"/>
      <c r="D210" s="118"/>
      <c r="E210" s="118"/>
      <c r="F210" s="5"/>
      <c r="G210" s="5"/>
      <c r="H210" s="5"/>
      <c r="I210" s="66"/>
      <c r="J210" s="67"/>
      <c r="K210" s="67"/>
      <c r="L210" s="67"/>
      <c r="M210" s="67"/>
      <c r="N210" s="67"/>
      <c r="O210" s="67"/>
      <c r="P210" s="67"/>
      <c r="Q210" s="63"/>
      <c r="R210" s="5"/>
      <c r="S210" s="5"/>
      <c r="T210" s="20"/>
      <c r="U210" s="20"/>
      <c r="V210" s="92"/>
      <c r="W210" s="61"/>
      <c r="X210" s="62"/>
    </row>
    <row r="211" spans="1:24">
      <c r="A211" s="70"/>
      <c r="B211" s="91"/>
      <c r="C211" s="118"/>
      <c r="D211" s="118"/>
      <c r="E211" s="118"/>
      <c r="F211" s="5"/>
      <c r="G211" s="5"/>
      <c r="H211" s="5"/>
      <c r="I211" s="66"/>
      <c r="J211" s="67"/>
      <c r="K211" s="67"/>
      <c r="L211" s="67"/>
      <c r="M211" s="67"/>
      <c r="N211" s="67"/>
      <c r="O211" s="67"/>
      <c r="P211" s="67"/>
      <c r="Q211" s="63"/>
      <c r="R211" s="5"/>
      <c r="S211" s="5"/>
      <c r="T211" s="20"/>
      <c r="U211" s="20"/>
      <c r="V211" s="92"/>
      <c r="W211" s="61"/>
      <c r="X211" s="62"/>
    </row>
  </sheetData>
  <mergeCells count="354">
    <mergeCell ref="D180:D181"/>
    <mergeCell ref="O178:V178"/>
    <mergeCell ref="X191:X193"/>
    <mergeCell ref="D184:D185"/>
    <mergeCell ref="E184:E185"/>
    <mergeCell ref="G186:L186"/>
    <mergeCell ref="O186:V186"/>
    <mergeCell ref="F179:F182"/>
    <mergeCell ref="X179:X181"/>
    <mergeCell ref="E180:E181"/>
    <mergeCell ref="O182:V182"/>
    <mergeCell ref="G178:L178"/>
    <mergeCell ref="A64:X64"/>
    <mergeCell ref="X67:X69"/>
    <mergeCell ref="C65:C66"/>
    <mergeCell ref="F65:F66"/>
    <mergeCell ref="A60:X60"/>
    <mergeCell ref="X65:X66"/>
    <mergeCell ref="X71:X73"/>
    <mergeCell ref="O78:V78"/>
    <mergeCell ref="O65:O66"/>
    <mergeCell ref="U65:U66"/>
    <mergeCell ref="V65:V66"/>
    <mergeCell ref="O70:V70"/>
    <mergeCell ref="G65:G66"/>
    <mergeCell ref="H65:K65"/>
    <mergeCell ref="L65:L66"/>
    <mergeCell ref="W65:W66"/>
    <mergeCell ref="D65:D66"/>
    <mergeCell ref="F67:F70"/>
    <mergeCell ref="F71:F74"/>
    <mergeCell ref="A65:A66"/>
    <mergeCell ref="M65:M66"/>
    <mergeCell ref="O74:V74"/>
    <mergeCell ref="P65:P66"/>
    <mergeCell ref="B181:B182"/>
    <mergeCell ref="G182:L182"/>
    <mergeCell ref="C44:F44"/>
    <mergeCell ref="C46:H46"/>
    <mergeCell ref="C48:H48"/>
    <mergeCell ref="A59:X59"/>
    <mergeCell ref="A195:A198"/>
    <mergeCell ref="F195:F198"/>
    <mergeCell ref="X195:X197"/>
    <mergeCell ref="C196:C197"/>
    <mergeCell ref="D196:D197"/>
    <mergeCell ref="E196:E197"/>
    <mergeCell ref="G198:L198"/>
    <mergeCell ref="O198:V198"/>
    <mergeCell ref="B195:B198"/>
    <mergeCell ref="A179:A182"/>
    <mergeCell ref="X75:X77"/>
    <mergeCell ref="Q65:T65"/>
    <mergeCell ref="N65:N66"/>
    <mergeCell ref="G78:L78"/>
    <mergeCell ref="X187:X189"/>
    <mergeCell ref="E188:E189"/>
    <mergeCell ref="A187:A190"/>
    <mergeCell ref="A191:A194"/>
    <mergeCell ref="C188:C189"/>
    <mergeCell ref="D188:D189"/>
    <mergeCell ref="A183:A186"/>
    <mergeCell ref="B183:B184"/>
    <mergeCell ref="F183:F186"/>
    <mergeCell ref="X183:X185"/>
    <mergeCell ref="C184:C185"/>
    <mergeCell ref="B191:B192"/>
    <mergeCell ref="F191:F194"/>
    <mergeCell ref="C192:C193"/>
    <mergeCell ref="D192:D193"/>
    <mergeCell ref="E192:E193"/>
    <mergeCell ref="B193:B194"/>
    <mergeCell ref="B185:B186"/>
    <mergeCell ref="B187:B188"/>
    <mergeCell ref="G194:L194"/>
    <mergeCell ref="O194:V194"/>
    <mergeCell ref="A40:A43"/>
    <mergeCell ref="B40:B41"/>
    <mergeCell ref="C13:C14"/>
    <mergeCell ref="D13:D14"/>
    <mergeCell ref="E13:E14"/>
    <mergeCell ref="A12:A15"/>
    <mergeCell ref="B12:B13"/>
    <mergeCell ref="B8:B9"/>
    <mergeCell ref="A36:A39"/>
    <mergeCell ref="C37:C38"/>
    <mergeCell ref="D37:D38"/>
    <mergeCell ref="E37:E38"/>
    <mergeCell ref="A32:A35"/>
    <mergeCell ref="B26:B27"/>
    <mergeCell ref="B24:B25"/>
    <mergeCell ref="C29:C30"/>
    <mergeCell ref="B30:B31"/>
    <mergeCell ref="B28:B29"/>
    <mergeCell ref="C41:C42"/>
    <mergeCell ref="D41:D42"/>
    <mergeCell ref="B18:B19"/>
    <mergeCell ref="A24:A27"/>
    <mergeCell ref="A28:A31"/>
    <mergeCell ref="A16:A19"/>
    <mergeCell ref="B10:B11"/>
    <mergeCell ref="C33:C34"/>
    <mergeCell ref="D33:D34"/>
    <mergeCell ref="B16:B17"/>
    <mergeCell ref="C17:C18"/>
    <mergeCell ref="D17:D18"/>
    <mergeCell ref="E17:E18"/>
    <mergeCell ref="F24:F27"/>
    <mergeCell ref="F36:F39"/>
    <mergeCell ref="F28:F31"/>
    <mergeCell ref="D25:D26"/>
    <mergeCell ref="F8:F11"/>
    <mergeCell ref="B32:B33"/>
    <mergeCell ref="F20:F23"/>
    <mergeCell ref="B14:B15"/>
    <mergeCell ref="B34:B35"/>
    <mergeCell ref="C25:C26"/>
    <mergeCell ref="C21:C22"/>
    <mergeCell ref="D21:D22"/>
    <mergeCell ref="E21:E22"/>
    <mergeCell ref="F16:F19"/>
    <mergeCell ref="C9:C10"/>
    <mergeCell ref="D9:D10"/>
    <mergeCell ref="E25:E26"/>
    <mergeCell ref="E33:E34"/>
    <mergeCell ref="O39:V39"/>
    <mergeCell ref="F32:F35"/>
    <mergeCell ref="D29:D30"/>
    <mergeCell ref="G43:L43"/>
    <mergeCell ref="G31:L31"/>
    <mergeCell ref="F40:F43"/>
    <mergeCell ref="B36:B37"/>
    <mergeCell ref="X12:X14"/>
    <mergeCell ref="X16:X18"/>
    <mergeCell ref="B20:B21"/>
    <mergeCell ref="B22:B23"/>
    <mergeCell ref="B42:B43"/>
    <mergeCell ref="X8:X10"/>
    <mergeCell ref="X28:X30"/>
    <mergeCell ref="G15:L15"/>
    <mergeCell ref="X24:X26"/>
    <mergeCell ref="G27:L27"/>
    <mergeCell ref="O27:V27"/>
    <mergeCell ref="O23:V23"/>
    <mergeCell ref="O15:V15"/>
    <mergeCell ref="G35:L35"/>
    <mergeCell ref="X20:X22"/>
    <mergeCell ref="O31:V31"/>
    <mergeCell ref="O35:V35"/>
    <mergeCell ref="G23:L23"/>
    <mergeCell ref="G19:L19"/>
    <mergeCell ref="C203:H203"/>
    <mergeCell ref="C206:H206"/>
    <mergeCell ref="F187:F190"/>
    <mergeCell ref="M173:M174"/>
    <mergeCell ref="C180:C181"/>
    <mergeCell ref="E29:E30"/>
    <mergeCell ref="A112:X112"/>
    <mergeCell ref="A113:X113"/>
    <mergeCell ref="D116:G116"/>
    <mergeCell ref="X136:X138"/>
    <mergeCell ref="X120:X122"/>
    <mergeCell ref="X124:X126"/>
    <mergeCell ref="X140:X142"/>
    <mergeCell ref="B140:B141"/>
    <mergeCell ref="A120:A123"/>
    <mergeCell ref="C133:C134"/>
    <mergeCell ref="C125:C126"/>
    <mergeCell ref="B124:B125"/>
    <mergeCell ref="A128:A131"/>
    <mergeCell ref="E41:E42"/>
    <mergeCell ref="G39:L39"/>
    <mergeCell ref="O43:V43"/>
    <mergeCell ref="X40:X42"/>
    <mergeCell ref="B38:B39"/>
    <mergeCell ref="E9:E10"/>
    <mergeCell ref="G11:L11"/>
    <mergeCell ref="G151:L151"/>
    <mergeCell ref="A172:X172"/>
    <mergeCell ref="A173:A174"/>
    <mergeCell ref="X118:X119"/>
    <mergeCell ref="G173:G174"/>
    <mergeCell ref="H173:K173"/>
    <mergeCell ref="L173:L174"/>
    <mergeCell ref="W173:W174"/>
    <mergeCell ref="C173:C174"/>
    <mergeCell ref="D125:D126"/>
    <mergeCell ref="F12:F15"/>
    <mergeCell ref="A8:A11"/>
    <mergeCell ref="D63:G63"/>
    <mergeCell ref="E145:E146"/>
    <mergeCell ref="F128:F131"/>
    <mergeCell ref="C81:F81"/>
    <mergeCell ref="A20:A23"/>
    <mergeCell ref="B67:B68"/>
    <mergeCell ref="O11:V11"/>
    <mergeCell ref="X32:X34"/>
    <mergeCell ref="O19:V19"/>
    <mergeCell ref="X36:X38"/>
    <mergeCell ref="A1:X1"/>
    <mergeCell ref="A2:X2"/>
    <mergeCell ref="A5:X5"/>
    <mergeCell ref="E6:E7"/>
    <mergeCell ref="N6:N7"/>
    <mergeCell ref="A6:A7"/>
    <mergeCell ref="M6:M7"/>
    <mergeCell ref="D6:D7"/>
    <mergeCell ref="F6:F7"/>
    <mergeCell ref="U6:U7"/>
    <mergeCell ref="X6:X7"/>
    <mergeCell ref="C6:C7"/>
    <mergeCell ref="W6:W7"/>
    <mergeCell ref="G6:G7"/>
    <mergeCell ref="V6:V7"/>
    <mergeCell ref="L6:L7"/>
    <mergeCell ref="H6:K6"/>
    <mergeCell ref="Q6:T6"/>
    <mergeCell ref="O6:O7"/>
    <mergeCell ref="P6:P7"/>
    <mergeCell ref="D4:G4"/>
    <mergeCell ref="A144:A147"/>
    <mergeCell ref="A67:A70"/>
    <mergeCell ref="A118:A119"/>
    <mergeCell ref="C76:C77"/>
    <mergeCell ref="A140:A143"/>
    <mergeCell ref="A71:A74"/>
    <mergeCell ref="C68:C69"/>
    <mergeCell ref="E76:E77"/>
    <mergeCell ref="C84:H84"/>
    <mergeCell ref="C87:H87"/>
    <mergeCell ref="A136:A139"/>
    <mergeCell ref="B73:B74"/>
    <mergeCell ref="A132:A135"/>
    <mergeCell ref="A75:A78"/>
    <mergeCell ref="G70:L70"/>
    <mergeCell ref="B134:B135"/>
    <mergeCell ref="B132:B133"/>
    <mergeCell ref="C129:C130"/>
    <mergeCell ref="G74:L74"/>
    <mergeCell ref="E129:E130"/>
    <mergeCell ref="M118:M119"/>
    <mergeCell ref="O127:V127"/>
    <mergeCell ref="G127:L127"/>
    <mergeCell ref="C145:C146"/>
    <mergeCell ref="B130:B131"/>
    <mergeCell ref="C118:C119"/>
    <mergeCell ref="D118:D119"/>
    <mergeCell ref="E65:E66"/>
    <mergeCell ref="N118:N119"/>
    <mergeCell ref="D68:D69"/>
    <mergeCell ref="E68:E69"/>
    <mergeCell ref="C72:C73"/>
    <mergeCell ref="D72:D73"/>
    <mergeCell ref="E72:E73"/>
    <mergeCell ref="B122:B123"/>
    <mergeCell ref="B120:B121"/>
    <mergeCell ref="F118:F119"/>
    <mergeCell ref="G123:L123"/>
    <mergeCell ref="G118:G119"/>
    <mergeCell ref="X144:X146"/>
    <mergeCell ref="F140:F143"/>
    <mergeCell ref="F144:F147"/>
    <mergeCell ref="D171:G171"/>
    <mergeCell ref="G139:L139"/>
    <mergeCell ref="O139:V139"/>
    <mergeCell ref="L118:L119"/>
    <mergeCell ref="O123:V123"/>
    <mergeCell ref="D76:D77"/>
    <mergeCell ref="E118:E119"/>
    <mergeCell ref="P118:P119"/>
    <mergeCell ref="A117:X117"/>
    <mergeCell ref="O118:O119"/>
    <mergeCell ref="X132:X134"/>
    <mergeCell ref="X128:X130"/>
    <mergeCell ref="W118:W119"/>
    <mergeCell ref="F75:F78"/>
    <mergeCell ref="F120:F123"/>
    <mergeCell ref="D121:D122"/>
    <mergeCell ref="B77:B78"/>
    <mergeCell ref="C121:C122"/>
    <mergeCell ref="G135:L135"/>
    <mergeCell ref="D149:D150"/>
    <mergeCell ref="E149:E150"/>
    <mergeCell ref="A167:X167"/>
    <mergeCell ref="A168:X168"/>
    <mergeCell ref="C153:F153"/>
    <mergeCell ref="C156:H156"/>
    <mergeCell ref="C159:H159"/>
    <mergeCell ref="A175:A178"/>
    <mergeCell ref="A148:A151"/>
    <mergeCell ref="Q173:T173"/>
    <mergeCell ref="U173:U174"/>
    <mergeCell ref="X148:X150"/>
    <mergeCell ref="D176:D177"/>
    <mergeCell ref="E176:E177"/>
    <mergeCell ref="F175:F178"/>
    <mergeCell ref="E173:E174"/>
    <mergeCell ref="F173:F174"/>
    <mergeCell ref="C149:C150"/>
    <mergeCell ref="X173:X174"/>
    <mergeCell ref="D173:D174"/>
    <mergeCell ref="N173:N174"/>
    <mergeCell ref="O173:O174"/>
    <mergeCell ref="P173:P174"/>
    <mergeCell ref="X175:X177"/>
    <mergeCell ref="V173:V174"/>
    <mergeCell ref="D141:D142"/>
    <mergeCell ref="B148:B149"/>
    <mergeCell ref="B136:B137"/>
    <mergeCell ref="B69:B70"/>
    <mergeCell ref="B71:B72"/>
    <mergeCell ref="A124:A127"/>
    <mergeCell ref="E125:E126"/>
    <mergeCell ref="O151:V151"/>
    <mergeCell ref="E121:E122"/>
    <mergeCell ref="O131:V131"/>
    <mergeCell ref="G131:L131"/>
    <mergeCell ref="O143:V143"/>
    <mergeCell ref="G143:L143"/>
    <mergeCell ref="G147:L147"/>
    <mergeCell ref="B144:B147"/>
    <mergeCell ref="D145:D146"/>
    <mergeCell ref="O135:V135"/>
    <mergeCell ref="V118:V119"/>
    <mergeCell ref="O147:V147"/>
    <mergeCell ref="U118:U119"/>
    <mergeCell ref="B75:B76"/>
    <mergeCell ref="B128:B129"/>
    <mergeCell ref="Q118:T118"/>
    <mergeCell ref="H118:K118"/>
    <mergeCell ref="C200:F200"/>
    <mergeCell ref="B189:B190"/>
    <mergeCell ref="G190:L190"/>
    <mergeCell ref="O190:V190"/>
    <mergeCell ref="B177:B178"/>
    <mergeCell ref="E141:E142"/>
    <mergeCell ref="B126:B127"/>
    <mergeCell ref="F136:F139"/>
    <mergeCell ref="C137:C138"/>
    <mergeCell ref="D137:D138"/>
    <mergeCell ref="E137:E138"/>
    <mergeCell ref="D133:D134"/>
    <mergeCell ref="B138:B139"/>
    <mergeCell ref="E133:E134"/>
    <mergeCell ref="B150:B151"/>
    <mergeCell ref="B179:B180"/>
    <mergeCell ref="F132:F135"/>
    <mergeCell ref="B175:B176"/>
    <mergeCell ref="D129:D130"/>
    <mergeCell ref="F148:F151"/>
    <mergeCell ref="F124:F127"/>
    <mergeCell ref="B142:B143"/>
    <mergeCell ref="C176:C177"/>
    <mergeCell ref="C141:C142"/>
  </mergeCells>
  <phoneticPr fontId="0" type="noConversion"/>
  <printOptions horizontalCentered="1"/>
  <pageMargins left="0.23622047244094491" right="0.23622047244094491" top="0.11811023622047245" bottom="0.11811023622047245" header="3.937007874015748E-2" footer="3.937007874015748E-2"/>
  <pageSetup paperSize="9" scale="65" fitToHeight="0" orientation="landscape" verticalDpi="360" r:id="rId1"/>
  <headerFooter alignWithMargins="0"/>
  <colBreaks count="1" manualBreakCount="1">
    <brk id="2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AA40"/>
  <sheetViews>
    <sheetView view="pageBreakPreview" zoomScale="80" zoomScaleSheetLayoutView="80" workbookViewId="0">
      <selection activeCell="A10" sqref="A10:C21"/>
    </sheetView>
  </sheetViews>
  <sheetFormatPr defaultColWidth="9.140625" defaultRowHeight="15"/>
  <cols>
    <col min="1" max="1" width="3.28515625" style="33" customWidth="1"/>
    <col min="2" max="2" width="15.5703125" style="33" customWidth="1"/>
    <col min="3" max="3" width="23.85546875" style="33" customWidth="1"/>
    <col min="4" max="4" width="6.42578125" style="33" customWidth="1"/>
    <col min="5" max="5" width="6" style="33" customWidth="1"/>
    <col min="6" max="6" width="17.28515625" style="33" customWidth="1"/>
    <col min="7" max="7" width="14.7109375" style="33" customWidth="1"/>
    <col min="8" max="11" width="5.7109375" style="33" customWidth="1"/>
    <col min="12" max="12" width="8.7109375" style="33" customWidth="1"/>
    <col min="13" max="13" width="8.42578125" style="33" customWidth="1"/>
    <col min="14" max="16" width="8.5703125" style="33" customWidth="1"/>
    <col min="17" max="20" width="5.7109375" style="33" customWidth="1"/>
    <col min="21" max="21" width="8.5703125" style="33" customWidth="1"/>
    <col min="22" max="22" width="8.7109375" style="33" customWidth="1"/>
    <col min="23" max="23" width="10.7109375" style="33" customWidth="1"/>
    <col min="24" max="24" width="8.28515625" style="33" customWidth="1"/>
    <col min="25" max="16384" width="9.140625" style="1"/>
  </cols>
  <sheetData>
    <row r="2" spans="1:27" ht="20.100000000000001" customHeight="1">
      <c r="A2" s="328" t="s">
        <v>140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</row>
    <row r="3" spans="1:27" ht="20.100000000000001" customHeight="1">
      <c r="A3" s="328" t="s">
        <v>151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</row>
    <row r="4" spans="1:27" ht="20.100000000000001" customHeight="1">
      <c r="C4" s="34"/>
      <c r="D4" s="34"/>
    </row>
    <row r="5" spans="1:27" ht="20.100000000000001" customHeight="1">
      <c r="C5" s="34"/>
      <c r="D5" s="34"/>
    </row>
    <row r="6" spans="1:27" ht="20.100000000000001" customHeight="1" thickBot="1">
      <c r="B6" s="337" t="s">
        <v>142</v>
      </c>
      <c r="C6" s="337"/>
      <c r="G6" s="34"/>
      <c r="P6" s="34" t="s">
        <v>141</v>
      </c>
    </row>
    <row r="7" spans="1:27" ht="20.100000000000001" customHeight="1" thickBot="1">
      <c r="A7" s="274" t="s">
        <v>93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6"/>
      <c r="Y7" s="2"/>
      <c r="Z7" s="2"/>
      <c r="AA7" s="2"/>
    </row>
    <row r="8" spans="1:27" ht="15.75" customHeight="1" thickBot="1">
      <c r="A8" s="325" t="s">
        <v>0</v>
      </c>
      <c r="B8" s="35" t="s">
        <v>2</v>
      </c>
      <c r="C8" s="325" t="s">
        <v>1</v>
      </c>
      <c r="D8" s="326" t="s">
        <v>28</v>
      </c>
      <c r="E8" s="327" t="s">
        <v>27</v>
      </c>
      <c r="F8" s="319" t="s">
        <v>17</v>
      </c>
      <c r="G8" s="330" t="s">
        <v>3</v>
      </c>
      <c r="H8" s="309" t="s">
        <v>50</v>
      </c>
      <c r="I8" s="310"/>
      <c r="J8" s="310"/>
      <c r="K8" s="311"/>
      <c r="L8" s="312" t="s">
        <v>32</v>
      </c>
      <c r="M8" s="312" t="s">
        <v>33</v>
      </c>
      <c r="N8" s="312" t="s">
        <v>34</v>
      </c>
      <c r="O8" s="329" t="s">
        <v>26</v>
      </c>
      <c r="P8" s="327" t="s">
        <v>31</v>
      </c>
      <c r="Q8" s="309" t="s">
        <v>51</v>
      </c>
      <c r="R8" s="310"/>
      <c r="S8" s="310"/>
      <c r="T8" s="311"/>
      <c r="U8" s="312" t="s">
        <v>30</v>
      </c>
      <c r="V8" s="312" t="s">
        <v>29</v>
      </c>
      <c r="W8" s="312" t="s">
        <v>35</v>
      </c>
      <c r="X8" s="312" t="s">
        <v>58</v>
      </c>
    </row>
    <row r="9" spans="1:27" ht="15.75" thickBot="1">
      <c r="A9" s="278"/>
      <c r="B9" s="69" t="s">
        <v>16</v>
      </c>
      <c r="C9" s="278"/>
      <c r="D9" s="280"/>
      <c r="E9" s="282"/>
      <c r="F9" s="284"/>
      <c r="G9" s="286"/>
      <c r="H9" s="90" t="s">
        <v>19</v>
      </c>
      <c r="I9" s="90" t="s">
        <v>20</v>
      </c>
      <c r="J9" s="90" t="s">
        <v>21</v>
      </c>
      <c r="K9" s="90" t="s">
        <v>22</v>
      </c>
      <c r="L9" s="291" t="s">
        <v>11</v>
      </c>
      <c r="M9" s="291" t="s">
        <v>23</v>
      </c>
      <c r="N9" s="291" t="s">
        <v>24</v>
      </c>
      <c r="O9" s="293"/>
      <c r="P9" s="282" t="s">
        <v>25</v>
      </c>
      <c r="Q9" s="90" t="s">
        <v>5</v>
      </c>
      <c r="R9" s="90" t="s">
        <v>6</v>
      </c>
      <c r="S9" s="90" t="s">
        <v>7</v>
      </c>
      <c r="T9" s="90" t="s">
        <v>8</v>
      </c>
      <c r="U9" s="291" t="s">
        <v>10</v>
      </c>
      <c r="V9" s="291" t="s">
        <v>9</v>
      </c>
      <c r="W9" s="291" t="s">
        <v>12</v>
      </c>
      <c r="X9" s="291" t="s">
        <v>15</v>
      </c>
    </row>
    <row r="10" spans="1:27" ht="15.75" thickBot="1">
      <c r="A10" s="251">
        <v>1</v>
      </c>
      <c r="B10" s="254" t="s">
        <v>293</v>
      </c>
      <c r="C10" s="231" t="s">
        <v>186</v>
      </c>
      <c r="D10" s="37">
        <v>2003</v>
      </c>
      <c r="E10" s="37" t="s">
        <v>94</v>
      </c>
      <c r="F10" s="260" t="s">
        <v>105</v>
      </c>
      <c r="G10" s="3" t="s">
        <v>4</v>
      </c>
      <c r="H10" s="38">
        <v>9</v>
      </c>
      <c r="I10" s="39">
        <v>9.1999999999999993</v>
      </c>
      <c r="J10" s="40">
        <v>9</v>
      </c>
      <c r="K10" s="41">
        <v>9.1</v>
      </c>
      <c r="L10" s="42">
        <v>0</v>
      </c>
      <c r="M10" s="43">
        <f>(H10+I10+J10+K10-MAX(H10:K10)-MIN(H10:K10))/2</f>
        <v>9.0499999999999989</v>
      </c>
      <c r="N10" s="44">
        <f>M10*2</f>
        <v>18.099999999999998</v>
      </c>
      <c r="O10" s="45">
        <v>92</v>
      </c>
      <c r="P10" s="98">
        <v>0.8</v>
      </c>
      <c r="Q10" s="38">
        <v>8.6</v>
      </c>
      <c r="R10" s="39">
        <v>8.5</v>
      </c>
      <c r="S10" s="40">
        <v>8.6999999999999993</v>
      </c>
      <c r="T10" s="47">
        <v>8.6999999999999993</v>
      </c>
      <c r="U10" s="43">
        <f>(Q10+R10+S10+T10-MAX(Q10:T10)-MIN(Q10:T10))/2</f>
        <v>8.65</v>
      </c>
      <c r="V10" s="44">
        <v>0</v>
      </c>
      <c r="W10" s="99">
        <f>SUM(U10,N10,P10)-L10-V10</f>
        <v>27.55</v>
      </c>
      <c r="X10" s="294" t="s">
        <v>60</v>
      </c>
    </row>
    <row r="11" spans="1:27" ht="15.75" thickBot="1">
      <c r="A11" s="396"/>
      <c r="B11" s="255"/>
      <c r="C11" s="232" t="s">
        <v>187</v>
      </c>
      <c r="D11" s="174">
        <v>2005</v>
      </c>
      <c r="E11" s="174" t="s">
        <v>85</v>
      </c>
      <c r="F11" s="297"/>
      <c r="G11" s="4" t="s">
        <v>18</v>
      </c>
      <c r="H11" s="38">
        <v>9</v>
      </c>
      <c r="I11" s="39">
        <v>9</v>
      </c>
      <c r="J11" s="40">
        <v>8.9</v>
      </c>
      <c r="K11" s="41">
        <v>8.9</v>
      </c>
      <c r="L11" s="42">
        <v>0</v>
      </c>
      <c r="M11" s="43">
        <f>(H11+I11+J11+K11-MAX(H11:K11)-MIN(H11:K11))/2</f>
        <v>8.9499999999999993</v>
      </c>
      <c r="N11" s="44">
        <f>M11*2</f>
        <v>17.899999999999999</v>
      </c>
      <c r="O11" s="45">
        <v>80</v>
      </c>
      <c r="P11" s="46">
        <v>0.7</v>
      </c>
      <c r="Q11" s="38">
        <v>8.6999999999999993</v>
      </c>
      <c r="R11" s="39">
        <v>8.4</v>
      </c>
      <c r="S11" s="40">
        <v>8.6</v>
      </c>
      <c r="T11" s="47">
        <v>8.6999999999999993</v>
      </c>
      <c r="U11" s="43">
        <f>(Q11+R11+S11+T11-MAX(Q11:T11)-MIN(Q11:T11))/2</f>
        <v>8.6500000000000021</v>
      </c>
      <c r="V11" s="44">
        <v>0</v>
      </c>
      <c r="W11" s="48">
        <f t="shared" ref="W11:W12" si="0">SUM(U11,N11,P11)-L11-V11</f>
        <v>27.25</v>
      </c>
      <c r="X11" s="295"/>
    </row>
    <row r="12" spans="1:27" ht="20.25" thickBot="1">
      <c r="A12" s="396"/>
      <c r="B12" s="255" t="s">
        <v>106</v>
      </c>
      <c r="C12" s="232" t="s">
        <v>188</v>
      </c>
      <c r="D12" s="174">
        <v>2001</v>
      </c>
      <c r="E12" s="174" t="s">
        <v>94</v>
      </c>
      <c r="F12" s="297"/>
      <c r="G12" s="83" t="s">
        <v>52</v>
      </c>
      <c r="H12" s="49">
        <v>9.1999999999999993</v>
      </c>
      <c r="I12" s="50">
        <v>9.3000000000000007</v>
      </c>
      <c r="J12" s="51">
        <v>9.1</v>
      </c>
      <c r="K12" s="52">
        <v>9.1</v>
      </c>
      <c r="L12" s="53">
        <v>0</v>
      </c>
      <c r="M12" s="54">
        <f>(H12+I12+J12+K12-MAX(H12:K12)-MIN(H12:K12))/2</f>
        <v>9.1500000000000021</v>
      </c>
      <c r="N12" s="55">
        <f>M12*2</f>
        <v>18.300000000000004</v>
      </c>
      <c r="O12" s="37">
        <v>110</v>
      </c>
      <c r="P12" s="213">
        <v>1</v>
      </c>
      <c r="Q12" s="49">
        <v>8.5</v>
      </c>
      <c r="R12" s="50">
        <v>8.4</v>
      </c>
      <c r="S12" s="51">
        <v>8.6</v>
      </c>
      <c r="T12" s="214">
        <v>8.5</v>
      </c>
      <c r="U12" s="43">
        <f>(Q12+R12+S12+T12-MAX(Q12:T12)-MIN(Q12:T12))/2</f>
        <v>8.5</v>
      </c>
      <c r="V12" s="55">
        <v>0</v>
      </c>
      <c r="W12" s="48">
        <f t="shared" si="0"/>
        <v>27.800000000000004</v>
      </c>
      <c r="X12" s="296"/>
    </row>
    <row r="13" spans="1:27" ht="15.75" thickBot="1">
      <c r="A13" s="397"/>
      <c r="B13" s="265"/>
      <c r="C13" s="233" t="s">
        <v>189</v>
      </c>
      <c r="D13" s="173">
        <v>2001</v>
      </c>
      <c r="E13" s="173" t="s">
        <v>85</v>
      </c>
      <c r="F13" s="303"/>
      <c r="G13" s="268" t="s">
        <v>49</v>
      </c>
      <c r="H13" s="269"/>
      <c r="I13" s="269"/>
      <c r="J13" s="269"/>
      <c r="K13" s="269"/>
      <c r="L13" s="270"/>
      <c r="M13" s="56">
        <f>SUM(M10:M12)-L10-L11-L12</f>
        <v>27.150000000000002</v>
      </c>
      <c r="N13" s="57"/>
      <c r="O13" s="271" t="s">
        <v>53</v>
      </c>
      <c r="P13" s="272"/>
      <c r="Q13" s="272"/>
      <c r="R13" s="272"/>
      <c r="S13" s="272"/>
      <c r="T13" s="272"/>
      <c r="U13" s="272"/>
      <c r="V13" s="273"/>
      <c r="W13" s="80">
        <f>SUM(W10:W12)</f>
        <v>82.6</v>
      </c>
      <c r="X13" s="187">
        <f>M13</f>
        <v>27.150000000000002</v>
      </c>
    </row>
    <row r="14" spans="1:27" ht="15.75" thickBot="1">
      <c r="A14" s="251">
        <v>2</v>
      </c>
      <c r="B14" s="254" t="s">
        <v>115</v>
      </c>
      <c r="C14" s="231" t="s">
        <v>194</v>
      </c>
      <c r="D14" s="37">
        <v>2005</v>
      </c>
      <c r="E14" s="37" t="s">
        <v>94</v>
      </c>
      <c r="F14" s="260" t="s">
        <v>325</v>
      </c>
      <c r="G14" s="3" t="s">
        <v>4</v>
      </c>
      <c r="H14" s="38">
        <v>9.3000000000000007</v>
      </c>
      <c r="I14" s="39">
        <v>9.3000000000000007</v>
      </c>
      <c r="J14" s="40">
        <v>9.1</v>
      </c>
      <c r="K14" s="41">
        <v>9.1</v>
      </c>
      <c r="L14" s="42">
        <v>0</v>
      </c>
      <c r="M14" s="43">
        <f>(H14+I14+J14+K14-MAX(H14:K14)-MIN(H14:K14))/2</f>
        <v>9.2000000000000028</v>
      </c>
      <c r="N14" s="44">
        <f>M14*2</f>
        <v>18.400000000000006</v>
      </c>
      <c r="O14" s="45">
        <v>90</v>
      </c>
      <c r="P14" s="98">
        <v>0.8</v>
      </c>
      <c r="Q14" s="38">
        <v>8.5</v>
      </c>
      <c r="R14" s="39">
        <v>8.5</v>
      </c>
      <c r="S14" s="40">
        <v>8.5</v>
      </c>
      <c r="T14" s="47">
        <v>8.6999999999999993</v>
      </c>
      <c r="U14" s="43">
        <f>(Q14+R14+S14+T14-MAX(Q14:T14)-MIN(Q14:T14))/2</f>
        <v>8.5000000000000018</v>
      </c>
      <c r="V14" s="44">
        <v>0</v>
      </c>
      <c r="W14" s="99">
        <f>SUM(U14,N14,P14)-L14-V14</f>
        <v>27.700000000000006</v>
      </c>
      <c r="X14" s="294" t="s">
        <v>60</v>
      </c>
    </row>
    <row r="15" spans="1:27" ht="15.75" thickBot="1">
      <c r="A15" s="398"/>
      <c r="B15" s="255"/>
      <c r="C15" s="232" t="s">
        <v>195</v>
      </c>
      <c r="D15" s="174">
        <v>2000</v>
      </c>
      <c r="E15" s="174" t="s">
        <v>94</v>
      </c>
      <c r="F15" s="297"/>
      <c r="G15" s="4" t="s">
        <v>18</v>
      </c>
      <c r="H15" s="38">
        <v>9</v>
      </c>
      <c r="I15" s="39">
        <v>9.1</v>
      </c>
      <c r="J15" s="40">
        <v>9</v>
      </c>
      <c r="K15" s="41">
        <v>9</v>
      </c>
      <c r="L15" s="42">
        <v>0</v>
      </c>
      <c r="M15" s="43">
        <f>(H15+I15+J15+K15-MAX(H15:K15)-MIN(H15:K15))/2</f>
        <v>9</v>
      </c>
      <c r="N15" s="44">
        <f>M15*2</f>
        <v>18</v>
      </c>
      <c r="O15" s="45">
        <v>83</v>
      </c>
      <c r="P15" s="46">
        <v>0.7</v>
      </c>
      <c r="Q15" s="38">
        <v>8.6</v>
      </c>
      <c r="R15" s="39">
        <v>8.3000000000000007</v>
      </c>
      <c r="S15" s="40">
        <v>8.4</v>
      </c>
      <c r="T15" s="47">
        <v>8.4</v>
      </c>
      <c r="U15" s="43">
        <f>(Q15+R15+S15+T15-MAX(Q15:T15)-MIN(Q15:T15))/2</f>
        <v>8.3999999999999968</v>
      </c>
      <c r="V15" s="44">
        <v>0</v>
      </c>
      <c r="W15" s="48">
        <f t="shared" ref="W15:W16" si="1">SUM(U15,N15,P15)-L15-V15</f>
        <v>27.099999999999998</v>
      </c>
      <c r="X15" s="295"/>
    </row>
    <row r="16" spans="1:27" ht="20.25" thickBot="1">
      <c r="A16" s="398"/>
      <c r="B16" s="255" t="s">
        <v>324</v>
      </c>
      <c r="C16" s="232" t="s">
        <v>196</v>
      </c>
      <c r="D16" s="174">
        <v>2001</v>
      </c>
      <c r="E16" s="174" t="s">
        <v>94</v>
      </c>
      <c r="F16" s="297"/>
      <c r="G16" s="83" t="s">
        <v>52</v>
      </c>
      <c r="H16" s="49">
        <v>9</v>
      </c>
      <c r="I16" s="50">
        <v>9</v>
      </c>
      <c r="J16" s="51">
        <v>9.1999999999999993</v>
      </c>
      <c r="K16" s="52">
        <v>9.1999999999999993</v>
      </c>
      <c r="L16" s="53">
        <v>0</v>
      </c>
      <c r="M16" s="54">
        <f>(H16+I16+J16+K16-MAX(H16:K16)-MIN(H16:K16))/2</f>
        <v>9.1</v>
      </c>
      <c r="N16" s="55">
        <f>M16*2</f>
        <v>18.2</v>
      </c>
      <c r="O16" s="37">
        <v>115</v>
      </c>
      <c r="P16" s="213">
        <v>1</v>
      </c>
      <c r="Q16" s="49">
        <v>8.5</v>
      </c>
      <c r="R16" s="50">
        <v>8.6</v>
      </c>
      <c r="S16" s="51">
        <v>8.5</v>
      </c>
      <c r="T16" s="214">
        <v>8.4</v>
      </c>
      <c r="U16" s="43">
        <f>(Q16+R16+S16+T16-MAX(Q16:T16)-MIN(Q16:T16))/2</f>
        <v>8.5</v>
      </c>
      <c r="V16" s="55">
        <v>0</v>
      </c>
      <c r="W16" s="48">
        <f t="shared" si="1"/>
        <v>27.7</v>
      </c>
      <c r="X16" s="296"/>
    </row>
    <row r="17" spans="1:24" ht="15.75" thickBot="1">
      <c r="A17" s="399"/>
      <c r="B17" s="265"/>
      <c r="C17" s="233" t="s">
        <v>197</v>
      </c>
      <c r="D17" s="173">
        <v>2000</v>
      </c>
      <c r="E17" s="173" t="s">
        <v>94</v>
      </c>
      <c r="F17" s="303"/>
      <c r="G17" s="268" t="s">
        <v>49</v>
      </c>
      <c r="H17" s="269"/>
      <c r="I17" s="269"/>
      <c r="J17" s="269"/>
      <c r="K17" s="269"/>
      <c r="L17" s="270"/>
      <c r="M17" s="56">
        <f>SUM(M14:M16)-L14-L15-L16</f>
        <v>27.300000000000004</v>
      </c>
      <c r="N17" s="57"/>
      <c r="O17" s="271" t="s">
        <v>53</v>
      </c>
      <c r="P17" s="272"/>
      <c r="Q17" s="272"/>
      <c r="R17" s="272"/>
      <c r="S17" s="272"/>
      <c r="T17" s="272"/>
      <c r="U17" s="272"/>
      <c r="V17" s="273"/>
      <c r="W17" s="80">
        <f>SUM(W14:W16)</f>
        <v>82.5</v>
      </c>
      <c r="X17" s="187">
        <f>M17</f>
        <v>27.300000000000004</v>
      </c>
    </row>
    <row r="18" spans="1:24" ht="15.75" thickBot="1">
      <c r="A18" s="251">
        <v>3</v>
      </c>
      <c r="B18" s="254" t="s">
        <v>115</v>
      </c>
      <c r="C18" s="231" t="s">
        <v>190</v>
      </c>
      <c r="D18" s="37">
        <v>2005</v>
      </c>
      <c r="E18" s="37" t="s">
        <v>94</v>
      </c>
      <c r="F18" s="260" t="s">
        <v>325</v>
      </c>
      <c r="G18" s="3" t="s">
        <v>4</v>
      </c>
      <c r="H18" s="38">
        <v>9</v>
      </c>
      <c r="I18" s="39">
        <v>9</v>
      </c>
      <c r="J18" s="40">
        <v>9.1999999999999993</v>
      </c>
      <c r="K18" s="41">
        <v>9</v>
      </c>
      <c r="L18" s="42">
        <v>0</v>
      </c>
      <c r="M18" s="43">
        <f>(H18+I18+J18+K18-MAX(H18:K18)-MIN(H18:K18))/2</f>
        <v>9.0000000000000018</v>
      </c>
      <c r="N18" s="44">
        <f>M18*2</f>
        <v>18.000000000000004</v>
      </c>
      <c r="O18" s="45">
        <v>91</v>
      </c>
      <c r="P18" s="46">
        <v>0.8</v>
      </c>
      <c r="Q18" s="38">
        <v>8.8000000000000007</v>
      </c>
      <c r="R18" s="39">
        <v>8.6</v>
      </c>
      <c r="S18" s="40">
        <v>8.6999999999999993</v>
      </c>
      <c r="T18" s="47">
        <v>8.8000000000000007</v>
      </c>
      <c r="U18" s="43">
        <f>(Q18+R18+S18+T18-MAX(Q18:T18)-MIN(Q18:T18))/2</f>
        <v>8.75</v>
      </c>
      <c r="V18" s="44">
        <v>0</v>
      </c>
      <c r="W18" s="48">
        <f>SUM(U18,N18,P18)-L18-V18</f>
        <v>27.550000000000004</v>
      </c>
      <c r="X18" s="294" t="str">
        <f>IF(M21&gt;=27,"МС","б\р")</f>
        <v>б\р</v>
      </c>
    </row>
    <row r="19" spans="1:24" ht="15.75" thickBot="1">
      <c r="A19" s="396"/>
      <c r="B19" s="351"/>
      <c r="C19" s="232" t="s">
        <v>191</v>
      </c>
      <c r="D19" s="174">
        <v>2000</v>
      </c>
      <c r="E19" s="174" t="s">
        <v>94</v>
      </c>
      <c r="F19" s="259"/>
      <c r="G19" s="4" t="s">
        <v>18</v>
      </c>
      <c r="H19" s="38">
        <v>8.8000000000000007</v>
      </c>
      <c r="I19" s="39">
        <v>8.9</v>
      </c>
      <c r="J19" s="40">
        <v>8.9</v>
      </c>
      <c r="K19" s="41">
        <v>8.8000000000000007</v>
      </c>
      <c r="L19" s="42">
        <v>0</v>
      </c>
      <c r="M19" s="43">
        <f>(H19+I19+J19+K19-MAX(H19:K19)-MIN(H19:K19))/2</f>
        <v>8.8500000000000032</v>
      </c>
      <c r="N19" s="44">
        <f>M19*2</f>
        <v>17.700000000000006</v>
      </c>
      <c r="O19" s="45">
        <v>81</v>
      </c>
      <c r="P19" s="46">
        <v>0.7</v>
      </c>
      <c r="Q19" s="38">
        <v>8.5</v>
      </c>
      <c r="R19" s="39">
        <v>8.6</v>
      </c>
      <c r="S19" s="40">
        <v>8.4</v>
      </c>
      <c r="T19" s="47">
        <v>8.5</v>
      </c>
      <c r="U19" s="43">
        <f>(Q19+R19+S19+T19-MAX(Q19:T19)-MIN(Q19:T19))/2</f>
        <v>8.5</v>
      </c>
      <c r="V19" s="44">
        <v>0</v>
      </c>
      <c r="W19" s="48">
        <f t="shared" ref="W19:W20" si="2">SUM(U19,N19,P19)-L19-V19</f>
        <v>26.900000000000006</v>
      </c>
      <c r="X19" s="295"/>
    </row>
    <row r="20" spans="1:24" ht="20.25" thickBot="1">
      <c r="A20" s="396"/>
      <c r="B20" s="255" t="s">
        <v>324</v>
      </c>
      <c r="C20" s="232" t="s">
        <v>192</v>
      </c>
      <c r="D20" s="174">
        <v>1999</v>
      </c>
      <c r="E20" s="174" t="s">
        <v>94</v>
      </c>
      <c r="F20" s="259"/>
      <c r="G20" s="83" t="s">
        <v>52</v>
      </c>
      <c r="H20" s="49">
        <v>8.8000000000000007</v>
      </c>
      <c r="I20" s="50">
        <v>8.8000000000000007</v>
      </c>
      <c r="J20" s="51">
        <v>9</v>
      </c>
      <c r="K20" s="52">
        <v>8.9</v>
      </c>
      <c r="L20" s="53">
        <v>0</v>
      </c>
      <c r="M20" s="54">
        <f>(H20+I20+J20+K20-MAX(H20:K20)-MIN(H20:K20))/2</f>
        <v>8.85</v>
      </c>
      <c r="N20" s="55">
        <f>M20*2</f>
        <v>17.7</v>
      </c>
      <c r="O20" s="37">
        <v>111</v>
      </c>
      <c r="P20" s="213">
        <v>1</v>
      </c>
      <c r="Q20" s="49">
        <v>8.8000000000000007</v>
      </c>
      <c r="R20" s="50">
        <v>8.8000000000000007</v>
      </c>
      <c r="S20" s="51">
        <v>8.6999999999999993</v>
      </c>
      <c r="T20" s="214">
        <v>8.9</v>
      </c>
      <c r="U20" s="43">
        <f>(Q20+R20+S20+T20-MAX(Q20:T20)-MIN(Q20:T20))/2</f>
        <v>8.8000000000000025</v>
      </c>
      <c r="V20" s="55">
        <v>0</v>
      </c>
      <c r="W20" s="48">
        <f t="shared" si="2"/>
        <v>27.5</v>
      </c>
      <c r="X20" s="296"/>
    </row>
    <row r="21" spans="1:24" ht="15.75" thickBot="1">
      <c r="A21" s="397"/>
      <c r="B21" s="352"/>
      <c r="C21" s="233" t="s">
        <v>193</v>
      </c>
      <c r="D21" s="173">
        <v>1999</v>
      </c>
      <c r="E21" s="173" t="s">
        <v>94</v>
      </c>
      <c r="F21" s="261"/>
      <c r="G21" s="268" t="s">
        <v>49</v>
      </c>
      <c r="H21" s="269"/>
      <c r="I21" s="269"/>
      <c r="J21" s="269"/>
      <c r="K21" s="269"/>
      <c r="L21" s="270"/>
      <c r="M21" s="56">
        <f>SUM(M18:M20)-L18-L19-L20</f>
        <v>26.700000000000003</v>
      </c>
      <c r="N21" s="57"/>
      <c r="O21" s="271" t="s">
        <v>53</v>
      </c>
      <c r="P21" s="272"/>
      <c r="Q21" s="272"/>
      <c r="R21" s="272"/>
      <c r="S21" s="272"/>
      <c r="T21" s="272"/>
      <c r="U21" s="272"/>
      <c r="V21" s="273"/>
      <c r="W21" s="80">
        <f>SUM(W18:W20)</f>
        <v>81.950000000000017</v>
      </c>
      <c r="X21" s="187">
        <f>M21</f>
        <v>26.700000000000003</v>
      </c>
    </row>
    <row r="22" spans="1:24">
      <c r="A22" s="72"/>
      <c r="B22" s="77"/>
      <c r="C22" s="101"/>
      <c r="D22" s="64"/>
      <c r="E22" s="64"/>
      <c r="F22" s="102"/>
      <c r="G22" s="73"/>
      <c r="H22" s="73"/>
      <c r="I22" s="73"/>
      <c r="J22" s="73"/>
      <c r="K22" s="73"/>
      <c r="L22" s="73"/>
      <c r="M22" s="59"/>
      <c r="N22" s="60"/>
      <c r="O22" s="74"/>
      <c r="P22" s="74"/>
      <c r="Q22" s="74"/>
      <c r="R22" s="74"/>
      <c r="S22" s="74"/>
      <c r="T22" s="74"/>
      <c r="U22" s="74"/>
      <c r="V22" s="74"/>
      <c r="W22" s="61"/>
      <c r="X22" s="62"/>
    </row>
    <row r="23" spans="1:24">
      <c r="A23" s="70"/>
      <c r="B23" s="91"/>
      <c r="C23" s="345" t="s">
        <v>57</v>
      </c>
      <c r="D23" s="345"/>
      <c r="E23" s="345"/>
      <c r="F23" s="34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63"/>
      <c r="S23" s="5"/>
      <c r="T23" s="20" t="s">
        <v>144</v>
      </c>
      <c r="U23" s="20"/>
      <c r="V23" s="92"/>
      <c r="W23" s="61"/>
      <c r="X23" s="62"/>
    </row>
    <row r="24" spans="1:24">
      <c r="A24" s="70"/>
      <c r="B24" s="91"/>
      <c r="C24" s="114" t="s">
        <v>148</v>
      </c>
      <c r="D24" s="5"/>
      <c r="E24" s="5"/>
      <c r="F24" s="63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63"/>
      <c r="S24" s="5"/>
      <c r="T24" s="20" t="s">
        <v>61</v>
      </c>
      <c r="U24" s="20"/>
      <c r="V24" s="92"/>
      <c r="W24" s="61"/>
      <c r="X24" s="62"/>
    </row>
    <row r="25" spans="1:24" ht="15.75">
      <c r="A25" s="70"/>
      <c r="B25" s="91"/>
      <c r="C25" s="11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63"/>
      <c r="S25" s="5"/>
      <c r="T25" s="93"/>
      <c r="U25" s="93"/>
      <c r="V25" s="92"/>
      <c r="W25" s="61"/>
      <c r="X25" s="62"/>
    </row>
    <row r="26" spans="1:24">
      <c r="A26" s="70"/>
      <c r="B26" s="91"/>
      <c r="C26" s="301" t="s">
        <v>13</v>
      </c>
      <c r="D26" s="301"/>
      <c r="E26" s="301"/>
      <c r="F26" s="301"/>
      <c r="G26" s="301"/>
      <c r="H26" s="301"/>
      <c r="I26" s="5"/>
      <c r="J26" s="5"/>
      <c r="K26" s="5"/>
      <c r="L26" s="63"/>
      <c r="M26" s="5"/>
      <c r="N26" s="5"/>
      <c r="O26" s="5"/>
      <c r="P26" s="5"/>
      <c r="Q26" s="5"/>
      <c r="R26" s="5"/>
      <c r="S26" s="5"/>
      <c r="T26" s="20" t="s">
        <v>143</v>
      </c>
      <c r="U26" s="20"/>
      <c r="V26" s="92"/>
      <c r="W26" s="61"/>
      <c r="X26" s="62"/>
    </row>
    <row r="27" spans="1:24">
      <c r="A27" s="70"/>
      <c r="B27" s="91"/>
      <c r="C27" s="114" t="s">
        <v>147</v>
      </c>
      <c r="D27" s="114"/>
      <c r="E27" s="114"/>
      <c r="F27" s="5"/>
      <c r="G27" s="5"/>
      <c r="H27" s="5"/>
      <c r="I27" s="64"/>
      <c r="J27" s="5"/>
      <c r="K27" s="5"/>
      <c r="L27" s="63"/>
      <c r="M27" s="5"/>
      <c r="N27" s="5"/>
      <c r="O27" s="5"/>
      <c r="P27" s="5"/>
      <c r="Q27" s="5"/>
      <c r="R27" s="5"/>
      <c r="S27" s="5"/>
      <c r="T27" s="20" t="s">
        <v>102</v>
      </c>
      <c r="U27" s="20"/>
      <c r="V27" s="92"/>
      <c r="W27" s="61"/>
      <c r="X27" s="62"/>
    </row>
    <row r="28" spans="1:24">
      <c r="A28" s="70"/>
      <c r="B28" s="91"/>
      <c r="C28" s="63"/>
      <c r="D28" s="63"/>
      <c r="E28" s="63"/>
      <c r="F28" s="63"/>
      <c r="G28" s="63"/>
      <c r="H28" s="63"/>
      <c r="I28" s="63"/>
      <c r="J28" s="63"/>
      <c r="K28" s="63"/>
      <c r="L28" s="65"/>
      <c r="M28" s="65"/>
      <c r="N28" s="65"/>
      <c r="O28" s="65"/>
      <c r="P28" s="65"/>
      <c r="Q28" s="65"/>
      <c r="R28" s="65"/>
      <c r="S28" s="65"/>
      <c r="T28" s="20"/>
      <c r="U28" s="20"/>
      <c r="V28" s="92"/>
      <c r="W28" s="61"/>
      <c r="X28" s="62"/>
    </row>
    <row r="29" spans="1:24">
      <c r="A29" s="70"/>
      <c r="B29" s="91"/>
      <c r="C29" s="301" t="s">
        <v>14</v>
      </c>
      <c r="D29" s="301"/>
      <c r="E29" s="301"/>
      <c r="F29" s="301"/>
      <c r="G29" s="301"/>
      <c r="H29" s="301"/>
      <c r="I29" s="66"/>
      <c r="J29" s="67"/>
      <c r="K29" s="67"/>
      <c r="L29" s="67"/>
      <c r="M29" s="67"/>
      <c r="N29" s="67"/>
      <c r="O29" s="67"/>
      <c r="P29" s="67"/>
      <c r="Q29" s="63"/>
      <c r="R29" s="5"/>
      <c r="S29" s="5"/>
      <c r="T29" s="20" t="s">
        <v>145</v>
      </c>
      <c r="U29" s="20"/>
      <c r="V29" s="92"/>
      <c r="W29" s="61"/>
      <c r="X29" s="62"/>
    </row>
    <row r="30" spans="1:24">
      <c r="A30" s="70"/>
      <c r="B30" s="91"/>
      <c r="C30" s="114" t="s">
        <v>147</v>
      </c>
      <c r="D30" s="114"/>
      <c r="E30" s="114"/>
      <c r="F30" s="5"/>
      <c r="G30" s="5"/>
      <c r="H30" s="5"/>
      <c r="I30" s="66"/>
      <c r="J30" s="67"/>
      <c r="K30" s="67"/>
      <c r="L30" s="67"/>
      <c r="M30" s="67"/>
      <c r="N30" s="67"/>
      <c r="O30" s="67"/>
      <c r="P30" s="67"/>
      <c r="Q30" s="63"/>
      <c r="R30" s="5"/>
      <c r="S30" s="5"/>
      <c r="T30" s="20" t="s">
        <v>146</v>
      </c>
      <c r="U30" s="20"/>
      <c r="V30" s="92"/>
      <c r="W30" s="61"/>
      <c r="X30" s="62"/>
    </row>
    <row r="31" spans="1:24">
      <c r="A31" s="70"/>
      <c r="B31" s="77"/>
      <c r="C31" s="115"/>
      <c r="D31" s="72"/>
      <c r="E31" s="72"/>
      <c r="F31" s="32"/>
      <c r="G31" s="73"/>
      <c r="H31" s="73"/>
      <c r="I31" s="73"/>
      <c r="J31" s="73"/>
      <c r="K31" s="73"/>
      <c r="L31" s="73"/>
      <c r="M31" s="59"/>
      <c r="N31" s="60"/>
      <c r="O31" s="74"/>
      <c r="P31" s="74"/>
      <c r="Q31" s="74"/>
      <c r="R31" s="74"/>
      <c r="S31" s="74"/>
      <c r="T31" s="86"/>
      <c r="U31" s="86"/>
      <c r="V31" s="86"/>
      <c r="W31" s="61"/>
      <c r="X31" s="62"/>
    </row>
    <row r="32" spans="1:24">
      <c r="A32" s="72"/>
      <c r="B32" s="77"/>
      <c r="C32" s="101"/>
      <c r="D32" s="64"/>
      <c r="E32" s="64"/>
      <c r="F32" s="102"/>
      <c r="G32" s="73"/>
      <c r="H32" s="73"/>
      <c r="I32" s="73"/>
      <c r="J32" s="73"/>
      <c r="K32" s="73"/>
      <c r="L32" s="73"/>
      <c r="M32" s="59"/>
      <c r="N32" s="60"/>
      <c r="O32" s="74"/>
      <c r="P32" s="74"/>
      <c r="Q32" s="74"/>
      <c r="R32" s="74"/>
      <c r="S32" s="74"/>
      <c r="T32" s="74"/>
      <c r="U32" s="74"/>
      <c r="V32" s="74"/>
      <c r="W32" s="61"/>
      <c r="X32" s="62"/>
    </row>
    <row r="33" spans="1:24">
      <c r="A33" s="72"/>
      <c r="B33" s="77"/>
      <c r="C33" s="101"/>
      <c r="D33" s="64"/>
      <c r="E33" s="64"/>
      <c r="F33" s="102"/>
      <c r="G33" s="73"/>
      <c r="H33" s="73"/>
      <c r="I33" s="73"/>
      <c r="J33" s="73"/>
      <c r="K33" s="73"/>
      <c r="L33" s="73"/>
      <c r="M33" s="59"/>
      <c r="N33" s="60"/>
      <c r="O33" s="74"/>
      <c r="P33" s="74"/>
      <c r="Q33" s="74"/>
      <c r="R33" s="74"/>
      <c r="S33" s="74"/>
      <c r="T33" s="74"/>
      <c r="U33" s="74"/>
      <c r="V33" s="74"/>
      <c r="W33" s="61"/>
      <c r="X33" s="62"/>
    </row>
    <row r="34" spans="1:24">
      <c r="A34" s="72"/>
      <c r="B34" s="77"/>
      <c r="C34" s="101"/>
      <c r="D34" s="64"/>
      <c r="E34" s="64"/>
      <c r="F34" s="102"/>
      <c r="G34" s="73"/>
      <c r="H34" s="73"/>
      <c r="I34" s="73"/>
      <c r="J34" s="73"/>
      <c r="K34" s="73"/>
      <c r="L34" s="73"/>
      <c r="M34" s="59"/>
      <c r="N34" s="60"/>
      <c r="O34" s="74"/>
      <c r="P34" s="74"/>
      <c r="Q34" s="74"/>
      <c r="R34" s="74"/>
      <c r="S34" s="74"/>
      <c r="T34" s="74"/>
      <c r="U34" s="74"/>
      <c r="V34" s="74"/>
      <c r="W34" s="61"/>
      <c r="X34" s="62"/>
    </row>
    <row r="35" spans="1:24">
      <c r="A35" s="72"/>
      <c r="B35" s="77"/>
      <c r="C35" s="101"/>
      <c r="D35" s="64"/>
      <c r="E35" s="64"/>
      <c r="F35" s="102"/>
      <c r="G35" s="73"/>
      <c r="H35" s="73"/>
      <c r="I35" s="73"/>
      <c r="J35" s="73"/>
      <c r="K35" s="73"/>
      <c r="L35" s="73"/>
      <c r="M35" s="59"/>
      <c r="N35" s="60"/>
      <c r="O35" s="74"/>
      <c r="P35" s="74"/>
      <c r="Q35" s="74"/>
      <c r="R35" s="74"/>
      <c r="S35" s="74"/>
      <c r="T35" s="74"/>
      <c r="U35" s="74"/>
      <c r="V35" s="74"/>
      <c r="W35" s="61"/>
      <c r="X35" s="62"/>
    </row>
    <row r="36" spans="1:24">
      <c r="A36" s="72"/>
      <c r="B36" s="77"/>
      <c r="C36" s="101"/>
      <c r="D36" s="64"/>
      <c r="E36" s="64"/>
      <c r="F36" s="102"/>
      <c r="G36" s="73"/>
      <c r="H36" s="73"/>
      <c r="I36" s="73"/>
      <c r="J36" s="73"/>
      <c r="K36" s="73"/>
      <c r="L36" s="73"/>
      <c r="M36" s="59"/>
      <c r="N36" s="60"/>
      <c r="O36" s="74"/>
      <c r="P36" s="74"/>
      <c r="Q36" s="74"/>
      <c r="R36" s="74"/>
      <c r="S36" s="74"/>
      <c r="T36" s="74"/>
      <c r="U36" s="74"/>
      <c r="V36" s="74"/>
      <c r="W36" s="61"/>
      <c r="X36" s="62"/>
    </row>
    <row r="37" spans="1:24">
      <c r="A37" s="72"/>
      <c r="B37" s="77"/>
      <c r="C37" s="101"/>
      <c r="D37" s="64"/>
      <c r="E37" s="64"/>
      <c r="F37" s="102"/>
      <c r="G37" s="73"/>
      <c r="H37" s="73"/>
      <c r="I37" s="73"/>
      <c r="J37" s="73"/>
      <c r="K37" s="73"/>
      <c r="L37" s="73"/>
      <c r="M37" s="59"/>
      <c r="N37" s="60"/>
      <c r="O37" s="74"/>
      <c r="P37" s="74"/>
      <c r="Q37" s="74"/>
      <c r="R37" s="74"/>
      <c r="S37" s="74"/>
      <c r="T37" s="74"/>
      <c r="U37" s="74"/>
      <c r="V37" s="74"/>
      <c r="W37" s="61"/>
      <c r="X37" s="62"/>
    </row>
    <row r="38" spans="1:24">
      <c r="A38" s="72"/>
      <c r="B38" s="77"/>
      <c r="C38" s="101"/>
      <c r="D38" s="64"/>
      <c r="E38" s="64"/>
      <c r="F38" s="102"/>
      <c r="G38" s="73"/>
      <c r="H38" s="73"/>
      <c r="I38" s="73"/>
      <c r="J38" s="73"/>
      <c r="K38" s="73"/>
      <c r="L38" s="73"/>
      <c r="M38" s="59"/>
      <c r="N38" s="60"/>
      <c r="O38" s="74"/>
      <c r="P38" s="74"/>
      <c r="Q38" s="74"/>
      <c r="R38" s="74"/>
      <c r="S38" s="74"/>
      <c r="T38" s="74"/>
      <c r="U38" s="74"/>
      <c r="V38" s="74"/>
      <c r="W38" s="61"/>
      <c r="X38" s="62"/>
    </row>
    <row r="39" spans="1:24">
      <c r="A39" s="72"/>
      <c r="B39" s="77"/>
      <c r="C39" s="101"/>
      <c r="D39" s="64"/>
      <c r="E39" s="64"/>
      <c r="F39" s="102"/>
      <c r="G39" s="73"/>
      <c r="H39" s="73"/>
      <c r="I39" s="73"/>
      <c r="J39" s="73"/>
      <c r="K39" s="73"/>
      <c r="L39" s="73"/>
      <c r="M39" s="59"/>
      <c r="N39" s="60"/>
      <c r="O39" s="74"/>
      <c r="P39" s="74"/>
      <c r="Q39" s="74"/>
      <c r="R39" s="74"/>
      <c r="S39" s="74"/>
      <c r="T39" s="74"/>
      <c r="U39" s="74"/>
      <c r="V39" s="74"/>
      <c r="W39" s="61"/>
      <c r="X39" s="62"/>
    </row>
    <row r="40" spans="1:24">
      <c r="A40" s="72"/>
      <c r="B40" s="77"/>
      <c r="C40" s="101"/>
      <c r="D40" s="64"/>
      <c r="E40" s="64"/>
      <c r="F40" s="102"/>
      <c r="G40" s="73"/>
      <c r="H40" s="73"/>
      <c r="I40" s="73"/>
      <c r="J40" s="73"/>
      <c r="K40" s="73"/>
      <c r="L40" s="73"/>
      <c r="M40" s="59"/>
      <c r="N40" s="60"/>
      <c r="O40" s="74"/>
      <c r="P40" s="74"/>
      <c r="Q40" s="74"/>
      <c r="R40" s="74"/>
      <c r="S40" s="74"/>
      <c r="T40" s="74"/>
      <c r="U40" s="74"/>
      <c r="V40" s="74"/>
      <c r="W40" s="61"/>
      <c r="X40" s="62"/>
    </row>
  </sheetData>
  <mergeCells count="45">
    <mergeCell ref="A18:A21"/>
    <mergeCell ref="A14:A17"/>
    <mergeCell ref="O8:O9"/>
    <mergeCell ref="P8:P9"/>
    <mergeCell ref="B14:B15"/>
    <mergeCell ref="F14:F17"/>
    <mergeCell ref="A8:A9"/>
    <mergeCell ref="C8:C9"/>
    <mergeCell ref="D8:D9"/>
    <mergeCell ref="E8:E9"/>
    <mergeCell ref="F8:F9"/>
    <mergeCell ref="B16:B17"/>
    <mergeCell ref="G17:L17"/>
    <mergeCell ref="O17:V17"/>
    <mergeCell ref="A10:A13"/>
    <mergeCell ref="B10:B11"/>
    <mergeCell ref="B12:B13"/>
    <mergeCell ref="G13:L13"/>
    <mergeCell ref="O13:V13"/>
    <mergeCell ref="C23:F23"/>
    <mergeCell ref="A2:X2"/>
    <mergeCell ref="A3:X3"/>
    <mergeCell ref="A7:X7"/>
    <mergeCell ref="B20:B21"/>
    <mergeCell ref="G21:L21"/>
    <mergeCell ref="O21:V21"/>
    <mergeCell ref="B18:B19"/>
    <mergeCell ref="F18:F21"/>
    <mergeCell ref="X18:X20"/>
    <mergeCell ref="W8:W9"/>
    <mergeCell ref="B6:C6"/>
    <mergeCell ref="V8:V9"/>
    <mergeCell ref="C26:H26"/>
    <mergeCell ref="C29:H29"/>
    <mergeCell ref="X8:X9"/>
    <mergeCell ref="X14:X16"/>
    <mergeCell ref="X10:X12"/>
    <mergeCell ref="N8:N9"/>
    <mergeCell ref="Q8:T8"/>
    <mergeCell ref="U8:U9"/>
    <mergeCell ref="F10:F13"/>
    <mergeCell ref="G8:G9"/>
    <mergeCell ref="H8:K8"/>
    <mergeCell ref="L8:L9"/>
    <mergeCell ref="M8:M9"/>
  </mergeCells>
  <phoneticPr fontId="0" type="noConversion"/>
  <printOptions horizontalCentered="1"/>
  <pageMargins left="0.39370078740157483" right="0.23622047244094491" top="0.31496062992125984" bottom="0.31496062992125984" header="3.937007874015748E-2" footer="3.937007874015748E-2"/>
  <pageSetup paperSize="9" scale="65" orientation="landscape" verticalDpi="36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Судьи</vt:lpstr>
      <vt:lpstr>ПЖ</vt:lpstr>
      <vt:lpstr>ПМ</vt:lpstr>
      <vt:lpstr>СП</vt:lpstr>
      <vt:lpstr>Т</vt:lpstr>
      <vt:lpstr>Ч</vt:lpstr>
      <vt:lpstr>Лист1</vt:lpstr>
      <vt:lpstr>ПЖ!Область_печати</vt:lpstr>
      <vt:lpstr>ПМ!Область_печати</vt:lpstr>
      <vt:lpstr>СП!Область_печати</vt:lpstr>
      <vt:lpstr>Судьи!Область_печати</vt:lpstr>
      <vt:lpstr>Т!Область_печати</vt:lpstr>
      <vt:lpstr>Ч!Область_печати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2017-02-25T14:44:19Z</cp:lastPrinted>
  <dcterms:created xsi:type="dcterms:W3CDTF">2006-09-16T00:00:00Z</dcterms:created>
  <dcterms:modified xsi:type="dcterms:W3CDTF">2017-05-04T07:51:47Z</dcterms:modified>
</cp:coreProperties>
</file>