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2435"/>
  </bookViews>
  <sheets>
    <sheet name="ПЖ" sheetId="8" r:id="rId1"/>
    <sheet name="ПМ" sheetId="27" r:id="rId2"/>
    <sheet name="СП" sheetId="26" r:id="rId3"/>
    <sheet name="Т" sheetId="24" r:id="rId4"/>
    <sheet name="Лист1" sheetId="28" r:id="rId5"/>
  </sheets>
  <definedNames>
    <definedName name="_xlnm.Print_Area" localSheetId="0">ПЖ!$A$1:$X$63</definedName>
    <definedName name="_xlnm.Print_Area" localSheetId="1">ПМ!$A$1:$X$37</definedName>
    <definedName name="_xlnm.Print_Area" localSheetId="2">СП!$A$1:$X$37</definedName>
    <definedName name="_xlnm.Print_Area" localSheetId="3">Т!$A$1:$X$58</definedName>
  </definedNames>
  <calcPr calcId="152511"/>
</workbook>
</file>

<file path=xl/calcChain.xml><?xml version="1.0" encoding="utf-8"?>
<calcChain xmlns="http://schemas.openxmlformats.org/spreadsheetml/2006/main">
  <c r="M23" i="24"/>
  <c r="U7" l="1"/>
  <c r="U13" i="26"/>
  <c r="M13"/>
  <c r="N13" s="1"/>
  <c r="U12"/>
  <c r="M12"/>
  <c r="N12" s="1"/>
  <c r="U11"/>
  <c r="M11"/>
  <c r="N11" s="1"/>
  <c r="W11" l="1"/>
  <c r="W13"/>
  <c r="W12"/>
  <c r="M14"/>
  <c r="X14" s="1"/>
  <c r="U33" i="24"/>
  <c r="M33"/>
  <c r="N33" s="1"/>
  <c r="U32"/>
  <c r="M32"/>
  <c r="N32" s="1"/>
  <c r="U31"/>
  <c r="M31"/>
  <c r="N31" s="1"/>
  <c r="W14" i="26" l="1"/>
  <c r="W33" i="24"/>
  <c r="W32"/>
  <c r="M34"/>
  <c r="X31" s="1"/>
  <c r="W31"/>
  <c r="W34" l="1"/>
  <c r="X34"/>
  <c r="U17" i="26"/>
  <c r="M17"/>
  <c r="N17" s="1"/>
  <c r="U16"/>
  <c r="M16"/>
  <c r="N16" s="1"/>
  <c r="U15"/>
  <c r="M15"/>
  <c r="U13" i="24"/>
  <c r="M13"/>
  <c r="N13" s="1"/>
  <c r="U12"/>
  <c r="M12"/>
  <c r="N12" s="1"/>
  <c r="U11"/>
  <c r="M11"/>
  <c r="N11" s="1"/>
  <c r="U21"/>
  <c r="M21"/>
  <c r="N21" s="1"/>
  <c r="U20"/>
  <c r="M20"/>
  <c r="N20" s="1"/>
  <c r="U19"/>
  <c r="M19"/>
  <c r="U41"/>
  <c r="M41"/>
  <c r="N41" s="1"/>
  <c r="U40"/>
  <c r="M40"/>
  <c r="N40" s="1"/>
  <c r="U39"/>
  <c r="M39"/>
  <c r="U9"/>
  <c r="M9"/>
  <c r="N9" s="1"/>
  <c r="U8"/>
  <c r="M8"/>
  <c r="N8" s="1"/>
  <c r="M7"/>
  <c r="U17"/>
  <c r="M17"/>
  <c r="N17" s="1"/>
  <c r="U16"/>
  <c r="M16"/>
  <c r="N16" s="1"/>
  <c r="U15"/>
  <c r="M15"/>
  <c r="U25"/>
  <c r="M25"/>
  <c r="N25" s="1"/>
  <c r="U24"/>
  <c r="M24"/>
  <c r="N24" s="1"/>
  <c r="U23"/>
  <c r="U45"/>
  <c r="M45"/>
  <c r="N45" s="1"/>
  <c r="U44"/>
  <c r="M44"/>
  <c r="N44" s="1"/>
  <c r="U43"/>
  <c r="M43"/>
  <c r="U37"/>
  <c r="M37"/>
  <c r="N37" s="1"/>
  <c r="U36"/>
  <c r="M36"/>
  <c r="N36" s="1"/>
  <c r="U35"/>
  <c r="M35"/>
  <c r="N35" s="1"/>
  <c r="U29"/>
  <c r="M29"/>
  <c r="N29" s="1"/>
  <c r="U28"/>
  <c r="M28"/>
  <c r="N28" s="1"/>
  <c r="U27"/>
  <c r="M27"/>
  <c r="N27" s="1"/>
  <c r="U49"/>
  <c r="M49"/>
  <c r="N49" s="1"/>
  <c r="U48"/>
  <c r="M48"/>
  <c r="N48" s="1"/>
  <c r="U47"/>
  <c r="M47"/>
  <c r="W11" l="1"/>
  <c r="W17" i="26"/>
  <c r="M18"/>
  <c r="X18" s="1"/>
  <c r="W16"/>
  <c r="W25" i="24"/>
  <c r="W16"/>
  <c r="M50"/>
  <c r="X50" s="1"/>
  <c r="M22"/>
  <c r="X22" s="1"/>
  <c r="M46"/>
  <c r="X46" s="1"/>
  <c r="N15" i="26"/>
  <c r="W15" s="1"/>
  <c r="W17" i="24"/>
  <c r="W9"/>
  <c r="W40"/>
  <c r="W21"/>
  <c r="W8"/>
  <c r="W41"/>
  <c r="M42"/>
  <c r="X39" s="1"/>
  <c r="W36"/>
  <c r="W48"/>
  <c r="W27"/>
  <c r="W29"/>
  <c r="W35"/>
  <c r="N43"/>
  <c r="W43" s="1"/>
  <c r="W44"/>
  <c r="M26"/>
  <c r="W24"/>
  <c r="M18"/>
  <c r="X18" s="1"/>
  <c r="M10"/>
  <c r="N19"/>
  <c r="W19" s="1"/>
  <c r="W20"/>
  <c r="W45"/>
  <c r="W49"/>
  <c r="W28"/>
  <c r="M38"/>
  <c r="X38" s="1"/>
  <c r="W37"/>
  <c r="W13"/>
  <c r="W12"/>
  <c r="M14"/>
  <c r="N23"/>
  <c r="W23" s="1"/>
  <c r="N15"/>
  <c r="W15" s="1"/>
  <c r="N7"/>
  <c r="W7" s="1"/>
  <c r="M30"/>
  <c r="X30" s="1"/>
  <c r="N47"/>
  <c r="W47" s="1"/>
  <c r="N39"/>
  <c r="W39" s="1"/>
  <c r="X10" l="1"/>
  <c r="X26"/>
  <c r="X42"/>
  <c r="W18" i="26"/>
  <c r="W50" i="24"/>
  <c r="W38"/>
  <c r="W10"/>
  <c r="W26"/>
  <c r="W18"/>
  <c r="W46"/>
  <c r="W14"/>
  <c r="W22"/>
  <c r="W42"/>
  <c r="W30"/>
  <c r="X14"/>
  <c r="U29" i="8" l="1"/>
  <c r="M29"/>
  <c r="N29" s="1"/>
  <c r="U28"/>
  <c r="M28"/>
  <c r="N28" s="1"/>
  <c r="U27"/>
  <c r="M27"/>
  <c r="N27" s="1"/>
  <c r="U9"/>
  <c r="M9"/>
  <c r="N9" s="1"/>
  <c r="U8"/>
  <c r="P8"/>
  <c r="M8"/>
  <c r="N8" s="1"/>
  <c r="U7"/>
  <c r="M7"/>
  <c r="U17"/>
  <c r="P17"/>
  <c r="M17"/>
  <c r="N17" s="1"/>
  <c r="U16"/>
  <c r="P16"/>
  <c r="M16"/>
  <c r="N16" s="1"/>
  <c r="U15"/>
  <c r="M15"/>
  <c r="U33"/>
  <c r="P33"/>
  <c r="M33"/>
  <c r="N33" s="1"/>
  <c r="U32"/>
  <c r="P32"/>
  <c r="M32"/>
  <c r="N32" s="1"/>
  <c r="U31"/>
  <c r="M31"/>
  <c r="N31" s="1"/>
  <c r="U37"/>
  <c r="P37"/>
  <c r="M37"/>
  <c r="N37" s="1"/>
  <c r="U36"/>
  <c r="M36"/>
  <c r="N36" s="1"/>
  <c r="U35"/>
  <c r="M35"/>
  <c r="P23"/>
  <c r="P13"/>
  <c r="P12"/>
  <c r="U25"/>
  <c r="M25"/>
  <c r="N25" s="1"/>
  <c r="U24"/>
  <c r="M24"/>
  <c r="N24" s="1"/>
  <c r="U23"/>
  <c r="M23"/>
  <c r="U13"/>
  <c r="M13"/>
  <c r="N13" s="1"/>
  <c r="U12"/>
  <c r="M12"/>
  <c r="N12" s="1"/>
  <c r="U11"/>
  <c r="M11"/>
  <c r="U21"/>
  <c r="M21"/>
  <c r="N21" s="1"/>
  <c r="U20"/>
  <c r="M20"/>
  <c r="N20" s="1"/>
  <c r="U19"/>
  <c r="M19"/>
  <c r="U21" i="27"/>
  <c r="M21"/>
  <c r="N21" s="1"/>
  <c r="U20"/>
  <c r="M20"/>
  <c r="N20" s="1"/>
  <c r="U19"/>
  <c r="M19"/>
  <c r="U17"/>
  <c r="M17"/>
  <c r="N17" s="1"/>
  <c r="U16"/>
  <c r="M16"/>
  <c r="N16" s="1"/>
  <c r="U15"/>
  <c r="M15"/>
  <c r="U13"/>
  <c r="M13"/>
  <c r="N13" s="1"/>
  <c r="U12"/>
  <c r="M12"/>
  <c r="N12" s="1"/>
  <c r="U11"/>
  <c r="M11"/>
  <c r="W20" l="1"/>
  <c r="M26" i="8"/>
  <c r="X26" s="1"/>
  <c r="W33"/>
  <c r="W21" i="27"/>
  <c r="M22"/>
  <c r="X22" s="1"/>
  <c r="W12"/>
  <c r="M14"/>
  <c r="X14" s="1"/>
  <c r="W17"/>
  <c r="M18"/>
  <c r="X18" s="1"/>
  <c r="M10" i="8"/>
  <c r="X10" s="1"/>
  <c r="M38"/>
  <c r="X38" s="1"/>
  <c r="M18"/>
  <c r="X18" s="1"/>
  <c r="W29"/>
  <c r="W16"/>
  <c r="M14"/>
  <c r="X14" s="1"/>
  <c r="W36"/>
  <c r="W32"/>
  <c r="W8"/>
  <c r="M30"/>
  <c r="X30" s="1"/>
  <c r="W12"/>
  <c r="N15"/>
  <c r="W15" s="1"/>
  <c r="W17"/>
  <c r="W28"/>
  <c r="N35"/>
  <c r="W35" s="1"/>
  <c r="M34"/>
  <c r="X34" s="1"/>
  <c r="N7"/>
  <c r="W7" s="1"/>
  <c r="W9"/>
  <c r="W27"/>
  <c r="W37"/>
  <c r="W31"/>
  <c r="W24"/>
  <c r="W25"/>
  <c r="W13"/>
  <c r="W21"/>
  <c r="M22"/>
  <c r="X22" s="1"/>
  <c r="W20"/>
  <c r="N19"/>
  <c r="W19" s="1"/>
  <c r="N11"/>
  <c r="W11" s="1"/>
  <c r="N23"/>
  <c r="W23" s="1"/>
  <c r="W16" i="27"/>
  <c r="W13"/>
  <c r="N11"/>
  <c r="W11" s="1"/>
  <c r="N15"/>
  <c r="W15" s="1"/>
  <c r="N19"/>
  <c r="W19" s="1"/>
  <c r="W30" i="8" l="1"/>
  <c r="W34"/>
  <c r="W10"/>
  <c r="W22" i="27"/>
  <c r="W14"/>
  <c r="W18"/>
  <c r="W38" i="8"/>
  <c r="W18"/>
  <c r="W26"/>
  <c r="W14"/>
  <c r="W22"/>
</calcChain>
</file>

<file path=xl/sharedStrings.xml><?xml version="1.0" encoding="utf-8"?>
<sst xmlns="http://schemas.openxmlformats.org/spreadsheetml/2006/main" count="535" uniqueCount="167">
  <si>
    <t>М</t>
  </si>
  <si>
    <t>Фамилия, имя</t>
  </si>
  <si>
    <t>Регион</t>
  </si>
  <si>
    <t>Упражнение</t>
  </si>
  <si>
    <t>Баланс</t>
  </si>
  <si>
    <t>А-1</t>
  </si>
  <si>
    <t>А-2</t>
  </si>
  <si>
    <t>А-3</t>
  </si>
  <si>
    <t>А-4</t>
  </si>
  <si>
    <t>ПСБ</t>
  </si>
  <si>
    <t>А</t>
  </si>
  <si>
    <t>СТ</t>
  </si>
  <si>
    <t>оценка</t>
  </si>
  <si>
    <t xml:space="preserve">Главный секретарь </t>
  </si>
  <si>
    <t>Верховное жюри</t>
  </si>
  <si>
    <t>р-да</t>
  </si>
  <si>
    <t>Ведомство</t>
  </si>
  <si>
    <t>Тренеры</t>
  </si>
  <si>
    <t>Темповое</t>
  </si>
  <si>
    <t>ТИ-1</t>
  </si>
  <si>
    <t>ТИ-2</t>
  </si>
  <si>
    <t>ТИ-3</t>
  </si>
  <si>
    <t>ТИ-4</t>
  </si>
  <si>
    <t>ТИ</t>
  </si>
  <si>
    <t>ТИ*2</t>
  </si>
  <si>
    <t>трудности</t>
  </si>
  <si>
    <t>Трудность</t>
  </si>
  <si>
    <t>Разряд имеет</t>
  </si>
  <si>
    <t>Год рожд.</t>
  </si>
  <si>
    <t>Сбавки ПСБ</t>
  </si>
  <si>
    <t>Оценка
А</t>
  </si>
  <si>
    <t>Оценка трудности</t>
  </si>
  <si>
    <t>Сбавки СТ</t>
  </si>
  <si>
    <t>Оценка ТИ</t>
  </si>
  <si>
    <t>Оценка ТИ*2</t>
  </si>
  <si>
    <t>Общая оценка</t>
  </si>
  <si>
    <t>СУММА оценки за ТИ для выполнения разрядного норматива</t>
  </si>
  <si>
    <t>Техника исполнения</t>
  </si>
  <si>
    <t>Артистизм</t>
  </si>
  <si>
    <t>Комбинированное (многоборье)</t>
  </si>
  <si>
    <t>ИТОГОВАЯ СУММА БАЛЛОВ для определения места</t>
  </si>
  <si>
    <t>Председатель Верховного жюри, Главный судья</t>
  </si>
  <si>
    <t>Вып. разряда</t>
  </si>
  <si>
    <t>МС</t>
  </si>
  <si>
    <t>Курган</t>
  </si>
  <si>
    <t>ДЮСШ № 1</t>
  </si>
  <si>
    <t>КМС</t>
  </si>
  <si>
    <t>Мегион</t>
  </si>
  <si>
    <t>Филипченко О.В. Тимофеева Ю.Ю.             Мелиева Р.Н.</t>
  </si>
  <si>
    <t>ЛГ МАОУ ДО "ЦСВППД</t>
  </si>
  <si>
    <t>б/р</t>
  </si>
  <si>
    <t xml:space="preserve">Всероссийские соревнования "Чёрное золото Приобья" по спортивной акробатике </t>
  </si>
  <si>
    <t>город Нефтеюганск</t>
  </si>
  <si>
    <t>01-03 мая 2017 года</t>
  </si>
  <si>
    <t>Харьковских С.В.</t>
  </si>
  <si>
    <t>Семёнов И.А.</t>
  </si>
  <si>
    <t>Каленский А.В.</t>
  </si>
  <si>
    <t>Нефтеюганск</t>
  </si>
  <si>
    <t xml:space="preserve">судья ВК </t>
  </si>
  <si>
    <t>судья ВК / МК</t>
  </si>
  <si>
    <t>№ ЕКП 24949</t>
  </si>
  <si>
    <t xml:space="preserve">Пара  - многоборье - юноши КМС </t>
  </si>
  <si>
    <t>Ромашов Алексей</t>
  </si>
  <si>
    <t>Логинов Леонид</t>
  </si>
  <si>
    <t>Крутов Артём</t>
  </si>
  <si>
    <t>Канавичев Владислав</t>
  </si>
  <si>
    <t>Ковалёв Владислав</t>
  </si>
  <si>
    <t>Петрикант Тимофей</t>
  </si>
  <si>
    <t xml:space="preserve">Пара  - многоборье - девушки  КМС </t>
  </si>
  <si>
    <t>на Амуре</t>
  </si>
  <si>
    <t>Требунских Алёна</t>
  </si>
  <si>
    <t>Харитонова Екатерина</t>
  </si>
  <si>
    <t>Фёдорова Диана</t>
  </si>
  <si>
    <t>Чучалина Дарья</t>
  </si>
  <si>
    <t>Головкина Виктория</t>
  </si>
  <si>
    <t>Бушуева Ирина</t>
  </si>
  <si>
    <t>Костерова Мария</t>
  </si>
  <si>
    <t>Кулешова Милана</t>
  </si>
  <si>
    <t>Данилина Полина</t>
  </si>
  <si>
    <t>Рахимова Ксения</t>
  </si>
  <si>
    <t>Щербина Ирина</t>
  </si>
  <si>
    <t>Смирнова Полина</t>
  </si>
  <si>
    <t>Воробьёва Кристина</t>
  </si>
  <si>
    <t>Шестакова Ксения</t>
  </si>
  <si>
    <t>Савчиц Екатерина</t>
  </si>
  <si>
    <t>Кирпичёв Григорий</t>
  </si>
  <si>
    <t xml:space="preserve">Комсомольск </t>
  </si>
  <si>
    <t>ЯДЮСШ</t>
  </si>
  <si>
    <t>Васильева Екатерина</t>
  </si>
  <si>
    <t xml:space="preserve">МБОУ ДО ДЮСШ №19 </t>
  </si>
  <si>
    <t xml:space="preserve">Тройка  - многоборье - девушки  КМС </t>
  </si>
  <si>
    <t>Легезина Анжелика</t>
  </si>
  <si>
    <t>Белева Влада</t>
  </si>
  <si>
    <t>Силаева Елизавета</t>
  </si>
  <si>
    <t xml:space="preserve">МАУДО "ДЮСШ" </t>
  </si>
  <si>
    <t>Козлова Кристина</t>
  </si>
  <si>
    <t>б\р</t>
  </si>
  <si>
    <t>Попова Яна</t>
  </si>
  <si>
    <t xml:space="preserve">Любина Александра </t>
  </si>
  <si>
    <t>Зиновьева Ангелина</t>
  </si>
  <si>
    <t>Минуллина Дарья</t>
  </si>
  <si>
    <t>Глимзанова Евгения</t>
  </si>
  <si>
    <t>Чернов М.А. Косенкова Н.Б.</t>
  </si>
  <si>
    <t>Урлапова София</t>
  </si>
  <si>
    <t>Ждановских Мария</t>
  </si>
  <si>
    <t>Рыжих Ксения</t>
  </si>
  <si>
    <t>Лепешкина Екатерина</t>
  </si>
  <si>
    <t>Горбунова Юлия</t>
  </si>
  <si>
    <t>Замыко Екатерина</t>
  </si>
  <si>
    <t>Алдонина Снежана</t>
  </si>
  <si>
    <t>Пьянкова Злата</t>
  </si>
  <si>
    <t>Борисенко Ольга</t>
  </si>
  <si>
    <t>Ельшина Анастасия</t>
  </si>
  <si>
    <t>Колисниченко Татьяна</t>
  </si>
  <si>
    <t>Мячина Алиса</t>
  </si>
  <si>
    <t xml:space="preserve">Зорина Дарья </t>
  </si>
  <si>
    <t>Мельникова Юлия</t>
  </si>
  <si>
    <t>Щербакова Марина</t>
  </si>
  <si>
    <t>Мельникова Иванна</t>
  </si>
  <si>
    <t>Веретельникова Мирослава</t>
  </si>
  <si>
    <t>Эпова София</t>
  </si>
  <si>
    <t>Мидоре Ксения</t>
  </si>
  <si>
    <t>Карташова Анастасия</t>
  </si>
  <si>
    <t>МАОУДОД СДЮСШОР №3</t>
  </si>
  <si>
    <t>г.Томск</t>
  </si>
  <si>
    <t>1сп</t>
  </si>
  <si>
    <t>Шараева ЕЮ Шолохов ПА Яркова ММ Нагина ИА</t>
  </si>
  <si>
    <t xml:space="preserve">Есюпенок ОВ Муза МВ Иванова ЕИ </t>
  </si>
  <si>
    <t>3сп</t>
  </si>
  <si>
    <t>Тюменская обл.   г. Ялуторовск</t>
  </si>
  <si>
    <t xml:space="preserve">Плоскова Т.А. </t>
  </si>
  <si>
    <t>МАУДО СДЮСШОР "Спутник" г.Красноярск</t>
  </si>
  <si>
    <t>Матвеева НА Сандулевская ЕМ  Плешков СГ</t>
  </si>
  <si>
    <t>г. Курган</t>
  </si>
  <si>
    <t>Бр. Семёновых</t>
  </si>
  <si>
    <t>Пара смешанная - многоборье - девушки, юноши КМС</t>
  </si>
  <si>
    <t>Волосникова Алина</t>
  </si>
  <si>
    <t>Ананьев Данил</t>
  </si>
  <si>
    <t>МБУ ДО "Дворец спорта" п.Ванино</t>
  </si>
  <si>
    <t>Димчук ОВ Собинова ОА</t>
  </si>
  <si>
    <t>Боцан ОА Захарова ЛМ</t>
  </si>
  <si>
    <t>ХМАО-Югра  г.Покачи</t>
  </si>
  <si>
    <t>МАУ гНижневартовска "СШ"</t>
  </si>
  <si>
    <t>ХМАО-Югра</t>
  </si>
  <si>
    <t>бр. Исакова В.Я.</t>
  </si>
  <si>
    <t>ХМАО-Югра  г.Лангепас</t>
  </si>
  <si>
    <t>МБУДО ДЮСШ "Юниор"</t>
  </si>
  <si>
    <t>г.Находка</t>
  </si>
  <si>
    <t>Коршунова ВЮ</t>
  </si>
  <si>
    <t>г.Магадан</t>
  </si>
  <si>
    <t>Дяченко ОВ</t>
  </si>
  <si>
    <t>МБУ ДО "СДЮСШОР№2"</t>
  </si>
  <si>
    <t>Комсомольск на Амуре</t>
  </si>
  <si>
    <t>Мишанец ДИ</t>
  </si>
  <si>
    <t>г. Екатринбург</t>
  </si>
  <si>
    <t>Федюкина И.В. Брагина С.А. Косенкова НБ</t>
  </si>
  <si>
    <t>Привалов АА Брагина СА Беляй НЮ</t>
  </si>
  <si>
    <t>Зубков ЕА Косенкова НБ Беляй НЮ Федюкина ИВ</t>
  </si>
  <si>
    <t>Беляй НЮ Брагина СА</t>
  </si>
  <si>
    <t>Целикова З.М.  Каленский А.В.</t>
  </si>
  <si>
    <t>Котелевская Алиса</t>
  </si>
  <si>
    <t>Гаранина Дарья</t>
  </si>
  <si>
    <t>Ожиганова ОС Болотина АВ Гейкер АВ</t>
  </si>
  <si>
    <t>Нерчевская Луиза</t>
  </si>
  <si>
    <t xml:space="preserve">Гончихина Вероника </t>
  </si>
  <si>
    <t>МАУ ДО "СДЮСШОР "Сибиряк"  ХМАО-Югра г.Нефтеюганск</t>
  </si>
  <si>
    <t>Воробьёва Снежана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</si>
</sst>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0.000"/>
  </numFmts>
  <fonts count="35">
    <font>
      <sz val="11"/>
      <color theme="1"/>
      <name val="Calibri"/>
      <family val="2"/>
      <scheme val="minor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b/>
      <i/>
      <sz val="7.5"/>
      <name val="Arial"/>
      <family val="2"/>
      <charset val="204"/>
    </font>
    <font>
      <b/>
      <sz val="7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2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Calibri"/>
      <family val="2"/>
      <scheme val="minor"/>
    </font>
    <font>
      <sz val="8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0" fontId="4" fillId="0" borderId="0" xfId="1" applyFont="1" applyAlignment="1"/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/>
    <xf numFmtId="0" fontId="15" fillId="0" borderId="0" xfId="0" applyFont="1" applyFill="1"/>
    <xf numFmtId="0" fontId="17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6" fontId="19" fillId="0" borderId="1" xfId="2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6" fontId="4" fillId="0" borderId="7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center"/>
    </xf>
    <xf numFmtId="165" fontId="4" fillId="0" borderId="16" xfId="0" applyNumberFormat="1" applyFont="1" applyFill="1" applyBorder="1" applyAlignment="1">
      <alignment horizontal="center"/>
    </xf>
    <xf numFmtId="166" fontId="19" fillId="0" borderId="16" xfId="2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6" fontId="4" fillId="0" borderId="17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6" fontId="20" fillId="0" borderId="19" xfId="0" applyNumberFormat="1" applyFont="1" applyFill="1" applyBorder="1" applyAlignment="1">
      <alignment horizontal="center"/>
    </xf>
    <xf numFmtId="0" fontId="12" fillId="0" borderId="24" xfId="0" applyFont="1" applyFill="1" applyBorder="1" applyAlignment="1"/>
    <xf numFmtId="166" fontId="12" fillId="0" borderId="19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/>
    <xf numFmtId="166" fontId="22" fillId="0" borderId="0" xfId="0" applyNumberFormat="1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22" fillId="0" borderId="0" xfId="0" applyFont="1" applyFill="1"/>
    <xf numFmtId="0" fontId="4" fillId="0" borderId="0" xfId="0" applyNumberFormat="1" applyFont="1" applyFill="1" applyAlignment="1"/>
    <xf numFmtId="0" fontId="4" fillId="0" borderId="0" xfId="0" applyFont="1" applyFill="1" applyAlignment="1"/>
    <xf numFmtId="0" fontId="14" fillId="0" borderId="0" xfId="0" applyFont="1"/>
    <xf numFmtId="0" fontId="17" fillId="0" borderId="2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4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0" fontId="25" fillId="0" borderId="0" xfId="0" applyFont="1" applyFill="1"/>
    <xf numFmtId="0" fontId="25" fillId="0" borderId="0" xfId="0" applyFont="1"/>
    <xf numFmtId="0" fontId="24" fillId="0" borderId="0" xfId="0" applyFont="1" applyFill="1" applyBorder="1"/>
    <xf numFmtId="0" fontId="14" fillId="0" borderId="0" xfId="0" applyFont="1" applyFill="1" applyAlignment="1">
      <alignment horizontal="left"/>
    </xf>
    <xf numFmtId="166" fontId="2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9" fillId="0" borderId="22" xfId="0" applyFont="1" applyFill="1" applyBorder="1" applyAlignment="1">
      <alignment horizontal="center" vertical="center" wrapText="1"/>
    </xf>
    <xf numFmtId="166" fontId="4" fillId="0" borderId="6" xfId="0" applyNumberFormat="1" applyFont="1" applyFill="1" applyBorder="1" applyAlignment="1">
      <alignment horizontal="center"/>
    </xf>
    <xf numFmtId="166" fontId="4" fillId="0" borderId="15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vertical="center"/>
    </xf>
    <xf numFmtId="0" fontId="8" fillId="0" borderId="0" xfId="0" applyFont="1" applyFill="1" applyBorder="1"/>
    <xf numFmtId="0" fontId="17" fillId="0" borderId="0" xfId="0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center"/>
    </xf>
    <xf numFmtId="0" fontId="23" fillId="0" borderId="0" xfId="1" applyFont="1" applyAlignment="1"/>
    <xf numFmtId="166" fontId="4" fillId="0" borderId="19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24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27" fillId="0" borderId="0" xfId="0" applyFont="1" applyFill="1" applyBorder="1"/>
    <xf numFmtId="0" fontId="4" fillId="0" borderId="2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166" fontId="30" fillId="0" borderId="1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6" fontId="4" fillId="0" borderId="2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left"/>
    </xf>
    <xf numFmtId="0" fontId="28" fillId="0" borderId="23" xfId="0" applyFont="1" applyFill="1" applyBorder="1" applyAlignment="1">
      <alignment horizontal="left"/>
    </xf>
    <xf numFmtId="0" fontId="4" fillId="0" borderId="0" xfId="0" applyFont="1" applyFill="1" applyBorder="1"/>
    <xf numFmtId="166" fontId="30" fillId="0" borderId="0" xfId="0" applyNumberFormat="1" applyFont="1" applyFill="1" applyBorder="1" applyAlignment="1">
      <alignment horizontal="center"/>
    </xf>
    <xf numFmtId="0" fontId="32" fillId="0" borderId="16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left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3" xfId="0" applyFont="1" applyFill="1" applyBorder="1"/>
    <xf numFmtId="0" fontId="32" fillId="0" borderId="25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27" fillId="0" borderId="23" xfId="0" applyFont="1" applyFill="1" applyBorder="1"/>
    <xf numFmtId="0" fontId="10" fillId="0" borderId="24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right"/>
    </xf>
    <xf numFmtId="0" fontId="10" fillId="0" borderId="30" xfId="0" applyFont="1" applyFill="1" applyBorder="1" applyAlignment="1">
      <alignment horizontal="right"/>
    </xf>
    <xf numFmtId="0" fontId="21" fillId="0" borderId="24" xfId="0" applyFont="1" applyFill="1" applyBorder="1" applyAlignment="1">
      <alignment horizontal="right" vertical="center"/>
    </xf>
    <xf numFmtId="0" fontId="21" fillId="0" borderId="26" xfId="0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horizontal="right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2" fillId="0" borderId="25" xfId="0" applyFont="1" applyFill="1" applyBorder="1"/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8" fillId="0" borderId="25" xfId="0" applyFont="1" applyFill="1" applyBorder="1" applyAlignment="1">
      <alignment horizontal="center" vertical="center" wrapText="1"/>
    </xf>
    <xf numFmtId="0" fontId="24" fillId="0" borderId="23" xfId="0" applyFont="1" applyFill="1" applyBorder="1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 wrapText="1"/>
    </xf>
    <xf numFmtId="0" fontId="32" fillId="0" borderId="25" xfId="0" applyFont="1" applyFill="1" applyBorder="1"/>
    <xf numFmtId="0" fontId="32" fillId="0" borderId="16" xfId="0" applyFont="1" applyFill="1" applyBorder="1" applyAlignment="1">
      <alignment horizontal="left" vertical="center"/>
    </xf>
    <xf numFmtId="0" fontId="4" fillId="0" borderId="25" xfId="0" applyFont="1" applyFill="1" applyBorder="1"/>
    <xf numFmtId="0" fontId="4" fillId="0" borderId="23" xfId="0" applyFont="1" applyFill="1" applyBorder="1"/>
    <xf numFmtId="0" fontId="34" fillId="0" borderId="27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6" fillId="0" borderId="24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4" fillId="0" borderId="2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left" vertical="center"/>
    </xf>
    <xf numFmtId="0" fontId="33" fillId="0" borderId="25" xfId="0" applyFont="1" applyFill="1" applyBorder="1" applyAlignment="1"/>
    <xf numFmtId="0" fontId="33" fillId="0" borderId="23" xfId="0" applyFont="1" applyFill="1" applyBorder="1" applyAlignment="1"/>
    <xf numFmtId="0" fontId="17" fillId="0" borderId="16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7" fillId="0" borderId="24" xfId="0" applyFont="1" applyFill="1" applyBorder="1" applyAlignment="1">
      <alignment horizontal="right" vertical="center"/>
    </xf>
    <xf numFmtId="0" fontId="17" fillId="0" borderId="26" xfId="0" applyFont="1" applyFill="1" applyBorder="1" applyAlignment="1">
      <alignment horizontal="right" vertical="center"/>
    </xf>
    <xf numFmtId="0" fontId="17" fillId="0" borderId="30" xfId="0" applyFont="1" applyFill="1" applyBorder="1" applyAlignment="1">
      <alignment horizontal="right" vertical="center"/>
    </xf>
    <xf numFmtId="0" fontId="14" fillId="0" borderId="25" xfId="0" applyFont="1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left" vertical="center"/>
    </xf>
    <xf numFmtId="0" fontId="32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/>
    <xf numFmtId="0" fontId="29" fillId="0" borderId="25" xfId="0" applyFont="1" applyFill="1" applyBorder="1" applyAlignment="1"/>
    <xf numFmtId="0" fontId="29" fillId="0" borderId="23" xfId="0" applyFont="1" applyFill="1" applyBorder="1" applyAlignment="1"/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154779</xdr:colOff>
      <xdr:row>38</xdr:row>
      <xdr:rowOff>130970</xdr:rowOff>
    </xdr:from>
    <xdr:to>
      <xdr:col>18</xdr:col>
      <xdr:colOff>193264</xdr:colOff>
      <xdr:row>42</xdr:row>
      <xdr:rowOff>59532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32217" y="9334501"/>
          <a:ext cx="800485" cy="690562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21430</xdr:colOff>
      <xdr:row>40</xdr:row>
      <xdr:rowOff>47628</xdr:rowOff>
    </xdr:from>
    <xdr:to>
      <xdr:col>6</xdr:col>
      <xdr:colOff>369093</xdr:colOff>
      <xdr:row>44</xdr:row>
      <xdr:rowOff>23613</xdr:rowOff>
    </xdr:to>
    <xdr:pic>
      <xdr:nvPicPr>
        <xdr:cNvPr id="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83743" y="9632159"/>
          <a:ext cx="1728788" cy="73798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357190</xdr:colOff>
      <xdr:row>38</xdr:row>
      <xdr:rowOff>83343</xdr:rowOff>
    </xdr:from>
    <xdr:to>
      <xdr:col>13</xdr:col>
      <xdr:colOff>547687</xdr:colOff>
      <xdr:row>44</xdr:row>
      <xdr:rowOff>44097</xdr:rowOff>
    </xdr:to>
    <xdr:pic>
      <xdr:nvPicPr>
        <xdr:cNvPr id="1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84346" y="9286874"/>
          <a:ext cx="750091" cy="1103754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440531</xdr:colOff>
      <xdr:row>0</xdr:row>
      <xdr:rowOff>0</xdr:rowOff>
    </xdr:from>
    <xdr:to>
      <xdr:col>23</xdr:col>
      <xdr:colOff>381000</xdr:colOff>
      <xdr:row>2</xdr:row>
      <xdr:rowOff>206140</xdr:rowOff>
    </xdr:to>
    <xdr:pic>
      <xdr:nvPicPr>
        <xdr:cNvPr id="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573000" y="0"/>
          <a:ext cx="1238250" cy="7300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107156</xdr:colOff>
      <xdr:row>0</xdr:row>
      <xdr:rowOff>0</xdr:rowOff>
    </xdr:from>
    <xdr:to>
      <xdr:col>1</xdr:col>
      <xdr:colOff>631030</xdr:colOff>
      <xdr:row>2</xdr:row>
      <xdr:rowOff>190941</xdr:rowOff>
    </xdr:to>
    <xdr:pic>
      <xdr:nvPicPr>
        <xdr:cNvPr id="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7156" y="0"/>
          <a:ext cx="750093" cy="71481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357187</xdr:colOff>
      <xdr:row>24</xdr:row>
      <xdr:rowOff>130970</xdr:rowOff>
    </xdr:from>
    <xdr:to>
      <xdr:col>17</xdr:col>
      <xdr:colOff>228984</xdr:colOff>
      <xdr:row>28</xdr:row>
      <xdr:rowOff>59531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25062" y="11751470"/>
          <a:ext cx="800485" cy="71437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1083467</xdr:colOff>
      <xdr:row>28</xdr:row>
      <xdr:rowOff>71440</xdr:rowOff>
    </xdr:from>
    <xdr:to>
      <xdr:col>8</xdr:col>
      <xdr:colOff>345280</xdr:colOff>
      <xdr:row>32</xdr:row>
      <xdr:rowOff>47425</xdr:rowOff>
    </xdr:to>
    <xdr:pic>
      <xdr:nvPicPr>
        <xdr:cNvPr id="1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10123" y="19347659"/>
          <a:ext cx="1774032" cy="73798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428627</xdr:colOff>
      <xdr:row>25</xdr:row>
      <xdr:rowOff>142874</xdr:rowOff>
    </xdr:from>
    <xdr:to>
      <xdr:col>15</xdr:col>
      <xdr:colOff>35718</xdr:colOff>
      <xdr:row>31</xdr:row>
      <xdr:rowOff>103627</xdr:rowOff>
    </xdr:to>
    <xdr:pic>
      <xdr:nvPicPr>
        <xdr:cNvPr id="1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53502" y="11953874"/>
          <a:ext cx="750091" cy="1127566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166687</xdr:colOff>
      <xdr:row>0</xdr:row>
      <xdr:rowOff>130969</xdr:rowOff>
    </xdr:from>
    <xdr:to>
      <xdr:col>23</xdr:col>
      <xdr:colOff>444144</xdr:colOff>
      <xdr:row>5</xdr:row>
      <xdr:rowOff>59532</xdr:rowOff>
    </xdr:to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477750" y="130969"/>
          <a:ext cx="1575238" cy="103584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119062</xdr:colOff>
      <xdr:row>0</xdr:row>
      <xdr:rowOff>95250</xdr:rowOff>
    </xdr:from>
    <xdr:to>
      <xdr:col>1</xdr:col>
      <xdr:colOff>1012030</xdr:colOff>
      <xdr:row>5</xdr:row>
      <xdr:rowOff>95250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9062" y="95250"/>
          <a:ext cx="1154906" cy="110728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357187</xdr:colOff>
      <xdr:row>20</xdr:row>
      <xdr:rowOff>130970</xdr:rowOff>
    </xdr:from>
    <xdr:to>
      <xdr:col>17</xdr:col>
      <xdr:colOff>228984</xdr:colOff>
      <xdr:row>24</xdr:row>
      <xdr:rowOff>59531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6968" y="18621376"/>
          <a:ext cx="800485" cy="714374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1107280</xdr:colOff>
      <xdr:row>24</xdr:row>
      <xdr:rowOff>119065</xdr:rowOff>
    </xdr:from>
    <xdr:to>
      <xdr:col>8</xdr:col>
      <xdr:colOff>369093</xdr:colOff>
      <xdr:row>28</xdr:row>
      <xdr:rowOff>95050</xdr:rowOff>
    </xdr:to>
    <xdr:pic>
      <xdr:nvPicPr>
        <xdr:cNvPr id="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5843" y="19383378"/>
          <a:ext cx="1774031" cy="73798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428627</xdr:colOff>
      <xdr:row>21</xdr:row>
      <xdr:rowOff>142874</xdr:rowOff>
    </xdr:from>
    <xdr:to>
      <xdr:col>15</xdr:col>
      <xdr:colOff>35718</xdr:colOff>
      <xdr:row>27</xdr:row>
      <xdr:rowOff>103627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65408" y="18823780"/>
          <a:ext cx="750091" cy="112756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166688</xdr:colOff>
      <xdr:row>0</xdr:row>
      <xdr:rowOff>178593</xdr:rowOff>
    </xdr:from>
    <xdr:to>
      <xdr:col>1</xdr:col>
      <xdr:colOff>976313</xdr:colOff>
      <xdr:row>5</xdr:row>
      <xdr:rowOff>-1</xdr:rowOff>
    </xdr:to>
    <xdr:pic>
      <xdr:nvPicPr>
        <xdr:cNvPr id="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6688" y="178593"/>
          <a:ext cx="1083469" cy="940594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119063</xdr:colOff>
      <xdr:row>0</xdr:row>
      <xdr:rowOff>23813</xdr:rowOff>
    </xdr:from>
    <xdr:to>
      <xdr:col>23</xdr:col>
      <xdr:colOff>396520</xdr:colOff>
      <xdr:row>4</xdr:row>
      <xdr:rowOff>142876</xdr:rowOff>
    </xdr:to>
    <xdr:pic>
      <xdr:nvPicPr>
        <xdr:cNvPr id="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442032" y="23813"/>
          <a:ext cx="1575238" cy="103584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381000</xdr:colOff>
      <xdr:row>52</xdr:row>
      <xdr:rowOff>1</xdr:rowOff>
    </xdr:from>
    <xdr:to>
      <xdr:col>17</xdr:col>
      <xdr:colOff>252797</xdr:colOff>
      <xdr:row>55</xdr:row>
      <xdr:rowOff>130970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48875" y="57959626"/>
          <a:ext cx="824297" cy="7024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297654</xdr:colOff>
      <xdr:row>52</xdr:row>
      <xdr:rowOff>178597</xdr:rowOff>
    </xdr:from>
    <xdr:to>
      <xdr:col>6</xdr:col>
      <xdr:colOff>511967</xdr:colOff>
      <xdr:row>56</xdr:row>
      <xdr:rowOff>154582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498" y="12322972"/>
          <a:ext cx="1774032" cy="737985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428627</xdr:colOff>
      <xdr:row>51</xdr:row>
      <xdr:rowOff>142874</xdr:rowOff>
    </xdr:from>
    <xdr:to>
      <xdr:col>15</xdr:col>
      <xdr:colOff>35718</xdr:colOff>
      <xdr:row>57</xdr:row>
      <xdr:rowOff>115535</xdr:rowOff>
    </xdr:to>
    <xdr:pic>
      <xdr:nvPicPr>
        <xdr:cNvPr id="1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53502" y="27670124"/>
          <a:ext cx="750091" cy="1127567"/>
        </a:xfrm>
        <a:prstGeom prst="rect">
          <a:avLst/>
        </a:prstGeom>
        <a:noFill/>
      </xdr:spPr>
    </xdr:pic>
    <xdr:clientData/>
  </xdr:twoCellAnchor>
  <xdr:twoCellAnchor editAs="oneCell">
    <xdr:from>
      <xdr:col>21</xdr:col>
      <xdr:colOff>428627</xdr:colOff>
      <xdr:row>0</xdr:row>
      <xdr:rowOff>23812</xdr:rowOff>
    </xdr:from>
    <xdr:to>
      <xdr:col>23</xdr:col>
      <xdr:colOff>166687</xdr:colOff>
      <xdr:row>2</xdr:row>
      <xdr:rowOff>149767</xdr:rowOff>
    </xdr:to>
    <xdr:pic>
      <xdr:nvPicPr>
        <xdr:cNvPr id="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763502" y="23812"/>
          <a:ext cx="1035841" cy="64983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23812</xdr:colOff>
      <xdr:row>0</xdr:row>
      <xdr:rowOff>0</xdr:rowOff>
    </xdr:from>
    <xdr:to>
      <xdr:col>1</xdr:col>
      <xdr:colOff>738188</xdr:colOff>
      <xdr:row>2</xdr:row>
      <xdr:rowOff>196949</xdr:rowOff>
    </xdr:to>
    <xdr:pic>
      <xdr:nvPicPr>
        <xdr:cNvPr id="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0" y="0"/>
          <a:ext cx="714376" cy="7208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BreakPreview" zoomScale="80" zoomScaleNormal="70" zoomScaleSheetLayoutView="80" workbookViewId="0">
      <selection activeCell="G21" sqref="G21"/>
    </sheetView>
  </sheetViews>
  <sheetFormatPr defaultColWidth="9.140625" defaultRowHeight="15"/>
  <cols>
    <col min="1" max="1" width="3.42578125" style="6" customWidth="1"/>
    <col min="2" max="2" width="16.42578125" style="48" customWidth="1"/>
    <col min="3" max="3" width="22.7109375" style="6" customWidth="1"/>
    <col min="4" max="4" width="6.42578125" style="6" customWidth="1"/>
    <col min="5" max="5" width="6" style="6" customWidth="1"/>
    <col min="6" max="6" width="14.5703125" style="6" customWidth="1"/>
    <col min="7" max="7" width="14.7109375" style="6" customWidth="1"/>
    <col min="8" max="11" width="5.7109375" style="6" customWidth="1"/>
    <col min="12" max="12" width="8.7109375" style="6" customWidth="1"/>
    <col min="13" max="13" width="8.42578125" style="6" customWidth="1"/>
    <col min="14" max="15" width="8.5703125" style="6" customWidth="1"/>
    <col min="16" max="16" width="8.28515625" style="6" customWidth="1"/>
    <col min="17" max="20" width="5.7109375" style="6" customWidth="1"/>
    <col min="21" max="21" width="9.42578125" style="6" customWidth="1"/>
    <col min="22" max="22" width="8.7109375" style="6" customWidth="1"/>
    <col min="23" max="23" width="10.7109375" style="6" customWidth="1"/>
    <col min="24" max="24" width="8.28515625" style="6" customWidth="1"/>
    <col min="25" max="16384" width="9.140625" style="1"/>
  </cols>
  <sheetData>
    <row r="1" spans="1:24" ht="20.25">
      <c r="A1" s="147" t="s">
        <v>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</row>
    <row r="2" spans="1:24" ht="20.25">
      <c r="A2" s="147" t="s">
        <v>60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4" ht="16.5" thickBot="1">
      <c r="B3" s="148" t="s">
        <v>53</v>
      </c>
      <c r="C3" s="148"/>
      <c r="G3" s="7"/>
      <c r="R3" s="7" t="s">
        <v>52</v>
      </c>
      <c r="T3" s="1"/>
    </row>
    <row r="4" spans="1:24" ht="18.75" thickBot="1">
      <c r="A4" s="149" t="s">
        <v>68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1"/>
    </row>
    <row r="5" spans="1:24" ht="15.75" thickBot="1">
      <c r="A5" s="152" t="s">
        <v>0</v>
      </c>
      <c r="B5" s="8" t="s">
        <v>2</v>
      </c>
      <c r="C5" s="152" t="s">
        <v>1</v>
      </c>
      <c r="D5" s="155" t="s">
        <v>28</v>
      </c>
      <c r="E5" s="157" t="s">
        <v>27</v>
      </c>
      <c r="F5" s="159" t="s">
        <v>17</v>
      </c>
      <c r="G5" s="161" t="s">
        <v>3</v>
      </c>
      <c r="H5" s="163" t="s">
        <v>37</v>
      </c>
      <c r="I5" s="164"/>
      <c r="J5" s="164"/>
      <c r="K5" s="165"/>
      <c r="L5" s="166" t="s">
        <v>32</v>
      </c>
      <c r="M5" s="166" t="s">
        <v>33</v>
      </c>
      <c r="N5" s="166" t="s">
        <v>34</v>
      </c>
      <c r="O5" s="168" t="s">
        <v>26</v>
      </c>
      <c r="P5" s="157" t="s">
        <v>31</v>
      </c>
      <c r="Q5" s="163" t="s">
        <v>38</v>
      </c>
      <c r="R5" s="164"/>
      <c r="S5" s="164"/>
      <c r="T5" s="165"/>
      <c r="U5" s="166" t="s">
        <v>30</v>
      </c>
      <c r="V5" s="166" t="s">
        <v>29</v>
      </c>
      <c r="W5" s="166" t="s">
        <v>35</v>
      </c>
      <c r="X5" s="166" t="s">
        <v>42</v>
      </c>
    </row>
    <row r="6" spans="1:24" ht="15.75" thickBot="1">
      <c r="A6" s="153"/>
      <c r="B6" s="42" t="s">
        <v>16</v>
      </c>
      <c r="C6" s="154"/>
      <c r="D6" s="156"/>
      <c r="E6" s="158"/>
      <c r="F6" s="160"/>
      <c r="G6" s="162"/>
      <c r="H6" s="64" t="s">
        <v>19</v>
      </c>
      <c r="I6" s="64" t="s">
        <v>20</v>
      </c>
      <c r="J6" s="64" t="s">
        <v>21</v>
      </c>
      <c r="K6" s="64" t="s">
        <v>22</v>
      </c>
      <c r="L6" s="167" t="s">
        <v>11</v>
      </c>
      <c r="M6" s="167" t="s">
        <v>23</v>
      </c>
      <c r="N6" s="167" t="s">
        <v>24</v>
      </c>
      <c r="O6" s="169"/>
      <c r="P6" s="158" t="s">
        <v>25</v>
      </c>
      <c r="Q6" s="64" t="s">
        <v>5</v>
      </c>
      <c r="R6" s="64" t="s">
        <v>6</v>
      </c>
      <c r="S6" s="64" t="s">
        <v>7</v>
      </c>
      <c r="T6" s="64" t="s">
        <v>8</v>
      </c>
      <c r="U6" s="167" t="s">
        <v>10</v>
      </c>
      <c r="V6" s="167" t="s">
        <v>9</v>
      </c>
      <c r="W6" s="167" t="s">
        <v>12</v>
      </c>
      <c r="X6" s="167" t="s">
        <v>15</v>
      </c>
    </row>
    <row r="7" spans="1:24" ht="15.75" thickBot="1">
      <c r="A7" s="137">
        <v>1</v>
      </c>
      <c r="B7" s="140" t="s">
        <v>89</v>
      </c>
      <c r="C7" s="142" t="s">
        <v>82</v>
      </c>
      <c r="D7" s="127">
        <v>2007</v>
      </c>
      <c r="E7" s="127" t="s">
        <v>46</v>
      </c>
      <c r="F7" s="124" t="s">
        <v>158</v>
      </c>
      <c r="G7" s="89" t="s">
        <v>4</v>
      </c>
      <c r="H7" s="10">
        <v>9.1999999999999993</v>
      </c>
      <c r="I7" s="11">
        <v>9.1999999999999993</v>
      </c>
      <c r="J7" s="12">
        <v>9.1999999999999993</v>
      </c>
      <c r="K7" s="13">
        <v>9.3000000000000007</v>
      </c>
      <c r="L7" s="14">
        <v>0</v>
      </c>
      <c r="M7" s="15">
        <f>(H7+I7+J7+K7-MAX(H7:K7)-MIN(H7:K7))/2</f>
        <v>9.1999999999999993</v>
      </c>
      <c r="N7" s="55">
        <f>M7*2</f>
        <v>18.399999999999999</v>
      </c>
      <c r="O7" s="16">
        <v>74</v>
      </c>
      <c r="P7" s="17">
        <v>0.7</v>
      </c>
      <c r="Q7" s="10">
        <v>8.8000000000000007</v>
      </c>
      <c r="R7" s="11">
        <v>8.9</v>
      </c>
      <c r="S7" s="12">
        <v>8.9</v>
      </c>
      <c r="T7" s="13">
        <v>8.6</v>
      </c>
      <c r="U7" s="15">
        <f>(Q7+R7+S7+T7-MAX(Q7:T7)-MIN(Q7:T7))/2</f>
        <v>8.8500000000000014</v>
      </c>
      <c r="V7" s="92">
        <v>0</v>
      </c>
      <c r="W7" s="62">
        <f>SUM(U7,N7,P7)-L7-V7</f>
        <v>27.95</v>
      </c>
      <c r="X7" s="112" t="s">
        <v>46</v>
      </c>
    </row>
    <row r="8" spans="1:24" ht="15.75" thickBot="1">
      <c r="A8" s="138"/>
      <c r="B8" s="141"/>
      <c r="C8" s="102"/>
      <c r="D8" s="104"/>
      <c r="E8" s="104"/>
      <c r="F8" s="104"/>
      <c r="G8" s="90" t="s">
        <v>18</v>
      </c>
      <c r="H8" s="10">
        <v>8.5</v>
      </c>
      <c r="I8" s="11">
        <v>8.1999999999999993</v>
      </c>
      <c r="J8" s="12">
        <v>8.6</v>
      </c>
      <c r="K8" s="13">
        <v>8.3000000000000007</v>
      </c>
      <c r="L8" s="14">
        <v>0</v>
      </c>
      <c r="M8" s="15">
        <f>(H8+I8+J8+K8-MAX(H8:K8)-MIN(H8:K8))/2</f>
        <v>8.3999999999999968</v>
      </c>
      <c r="N8" s="55">
        <f>M8*2</f>
        <v>16.799999999999994</v>
      </c>
      <c r="O8" s="16">
        <v>50</v>
      </c>
      <c r="P8" s="17">
        <f t="shared" ref="P8" si="0">O8/100</f>
        <v>0.5</v>
      </c>
      <c r="Q8" s="10">
        <v>8.6</v>
      </c>
      <c r="R8" s="11">
        <v>8.5</v>
      </c>
      <c r="S8" s="12">
        <v>8.9</v>
      </c>
      <c r="T8" s="13">
        <v>8.8000000000000007</v>
      </c>
      <c r="U8" s="15">
        <f>(Q8+R8+S8+T8-MAX(Q8:T8)-MIN(Q8:T8))/2</f>
        <v>8.6999999999999993</v>
      </c>
      <c r="V8" s="92">
        <v>0</v>
      </c>
      <c r="W8" s="19">
        <f>SUM(U8,N8,P8)-L8-V8</f>
        <v>25.999999999999993</v>
      </c>
      <c r="X8" s="113"/>
    </row>
    <row r="9" spans="1:24" ht="21" thickBot="1">
      <c r="A9" s="138"/>
      <c r="B9" s="100" t="s">
        <v>154</v>
      </c>
      <c r="C9" s="102" t="s">
        <v>83</v>
      </c>
      <c r="D9" s="104">
        <v>2003</v>
      </c>
      <c r="E9" s="104" t="s">
        <v>46</v>
      </c>
      <c r="F9" s="104"/>
      <c r="G9" s="3" t="s">
        <v>39</v>
      </c>
      <c r="H9" s="20">
        <v>9.1</v>
      </c>
      <c r="I9" s="21">
        <v>9.1999999999999993</v>
      </c>
      <c r="J9" s="22">
        <v>9.1999999999999993</v>
      </c>
      <c r="K9" s="23">
        <v>9.4</v>
      </c>
      <c r="L9" s="24">
        <v>0</v>
      </c>
      <c r="M9" s="25">
        <f>(H9+I9+J9+K9-MAX(H9:K9)-MIN(H9:K9))/2</f>
        <v>9.1999999999999993</v>
      </c>
      <c r="N9" s="56">
        <f>M9*2</f>
        <v>18.399999999999999</v>
      </c>
      <c r="O9" s="9">
        <v>86</v>
      </c>
      <c r="P9" s="17">
        <v>0.8</v>
      </c>
      <c r="Q9" s="20">
        <v>8.8000000000000007</v>
      </c>
      <c r="R9" s="21">
        <v>8.6999999999999993</v>
      </c>
      <c r="S9" s="22">
        <v>9</v>
      </c>
      <c r="T9" s="23">
        <v>9</v>
      </c>
      <c r="U9" s="15">
        <f>(Q9+R9+S9+T9-MAX(Q9:T9)-MIN(Q9:T9))/2</f>
        <v>8.9</v>
      </c>
      <c r="V9" s="26">
        <v>0</v>
      </c>
      <c r="W9" s="19">
        <f>SUM(U9,N9,P9)-L9-V9</f>
        <v>28.099999999999998</v>
      </c>
      <c r="X9" s="114"/>
    </row>
    <row r="10" spans="1:24" ht="15.75" thickBot="1">
      <c r="A10" s="139"/>
      <c r="B10" s="101"/>
      <c r="C10" s="103"/>
      <c r="D10" s="105"/>
      <c r="E10" s="105"/>
      <c r="F10" s="128"/>
      <c r="G10" s="106" t="s">
        <v>36</v>
      </c>
      <c r="H10" s="107"/>
      <c r="I10" s="107"/>
      <c r="J10" s="107"/>
      <c r="K10" s="107"/>
      <c r="L10" s="108"/>
      <c r="M10" s="29">
        <f>SUM(M7:M9)-L7-L8-L9</f>
        <v>26.799999999999994</v>
      </c>
      <c r="N10" s="30"/>
      <c r="O10" s="109" t="s">
        <v>40</v>
      </c>
      <c r="P10" s="110"/>
      <c r="Q10" s="110"/>
      <c r="R10" s="110"/>
      <c r="S10" s="110"/>
      <c r="T10" s="110"/>
      <c r="U10" s="110"/>
      <c r="V10" s="111"/>
      <c r="W10" s="52">
        <f>SUM(W7:W9)</f>
        <v>82.049999999999983</v>
      </c>
      <c r="X10" s="85">
        <f>M10</f>
        <v>26.799999999999994</v>
      </c>
    </row>
    <row r="11" spans="1:24" ht="15.75" thickBot="1">
      <c r="A11" s="137">
        <v>2</v>
      </c>
      <c r="B11" s="140" t="s">
        <v>89</v>
      </c>
      <c r="C11" s="142" t="s">
        <v>72</v>
      </c>
      <c r="D11" s="127">
        <v>2007</v>
      </c>
      <c r="E11" s="127" t="s">
        <v>128</v>
      </c>
      <c r="F11" s="124" t="s">
        <v>157</v>
      </c>
      <c r="G11" s="89" t="s">
        <v>4</v>
      </c>
      <c r="H11" s="10">
        <v>8.5</v>
      </c>
      <c r="I11" s="11">
        <v>8</v>
      </c>
      <c r="J11" s="12">
        <v>8.5</v>
      </c>
      <c r="K11" s="13">
        <v>8.6999999999999993</v>
      </c>
      <c r="L11" s="14">
        <v>0</v>
      </c>
      <c r="M11" s="15">
        <f>(H11+I11+J11+K11-MAX(H11:K11)-MIN(H11:K11))/2</f>
        <v>8.5000000000000018</v>
      </c>
      <c r="N11" s="55">
        <f>M11*2</f>
        <v>17.000000000000004</v>
      </c>
      <c r="O11" s="16">
        <v>74</v>
      </c>
      <c r="P11" s="17">
        <v>0.7</v>
      </c>
      <c r="Q11" s="10">
        <v>8.4</v>
      </c>
      <c r="R11" s="11">
        <v>8.8000000000000007</v>
      </c>
      <c r="S11" s="12">
        <v>9</v>
      </c>
      <c r="T11" s="13">
        <v>9</v>
      </c>
      <c r="U11" s="15">
        <f>(Q11+R11+S11+T11-MAX(Q11:T11)-MIN(Q11:T11))/2</f>
        <v>8.9000000000000021</v>
      </c>
      <c r="V11" s="92">
        <v>0</v>
      </c>
      <c r="W11" s="62">
        <f>SUM(U11,N11,P11)-L11-V11</f>
        <v>26.600000000000005</v>
      </c>
      <c r="X11" s="112" t="s">
        <v>46</v>
      </c>
    </row>
    <row r="12" spans="1:24" ht="15.75" thickBot="1">
      <c r="A12" s="138"/>
      <c r="B12" s="141"/>
      <c r="C12" s="102"/>
      <c r="D12" s="104"/>
      <c r="E12" s="104"/>
      <c r="F12" s="104"/>
      <c r="G12" s="90" t="s">
        <v>18</v>
      </c>
      <c r="H12" s="10">
        <v>9.1</v>
      </c>
      <c r="I12" s="11">
        <v>8.6999999999999993</v>
      </c>
      <c r="J12" s="12">
        <v>9</v>
      </c>
      <c r="K12" s="13">
        <v>9</v>
      </c>
      <c r="L12" s="14">
        <v>0</v>
      </c>
      <c r="M12" s="15">
        <f>(H12+I12+J12+K12-MAX(H12:K12)-MIN(H12:K12))/2</f>
        <v>8.9999999999999982</v>
      </c>
      <c r="N12" s="55">
        <f>M12*2</f>
        <v>17.999999999999996</v>
      </c>
      <c r="O12" s="16">
        <v>50</v>
      </c>
      <c r="P12" s="17">
        <f t="shared" ref="P12:P23" si="1">O12/100</f>
        <v>0.5</v>
      </c>
      <c r="Q12" s="10">
        <v>8.8000000000000007</v>
      </c>
      <c r="R12" s="11">
        <v>8.5</v>
      </c>
      <c r="S12" s="12">
        <v>8.6999999999999993</v>
      </c>
      <c r="T12" s="13">
        <v>8.4</v>
      </c>
      <c r="U12" s="15">
        <f>(Q12+R12+S12+T12-MAX(Q12:T12)-MIN(Q12:T12))/2</f>
        <v>8.5999999999999979</v>
      </c>
      <c r="V12" s="92">
        <v>0</v>
      </c>
      <c r="W12" s="19">
        <f>SUM(U12,N12,P12)-L12-V12</f>
        <v>27.099999999999994</v>
      </c>
      <c r="X12" s="113"/>
    </row>
    <row r="13" spans="1:24" ht="20.25" thickBot="1">
      <c r="A13" s="138"/>
      <c r="B13" s="100" t="s">
        <v>154</v>
      </c>
      <c r="C13" s="102" t="s">
        <v>73</v>
      </c>
      <c r="D13" s="104">
        <v>2002</v>
      </c>
      <c r="E13" s="104" t="s">
        <v>43</v>
      </c>
      <c r="F13" s="104"/>
      <c r="G13" s="54" t="s">
        <v>39</v>
      </c>
      <c r="H13" s="20">
        <v>8.8000000000000007</v>
      </c>
      <c r="I13" s="21">
        <v>9.1</v>
      </c>
      <c r="J13" s="22">
        <v>8.8000000000000007</v>
      </c>
      <c r="K13" s="23">
        <v>9.1</v>
      </c>
      <c r="L13" s="24">
        <v>0</v>
      </c>
      <c r="M13" s="25">
        <f>(H13+I13+J13+K13-MAX(H13:K13)-MIN(H13:K13))/2</f>
        <v>8.9499999999999975</v>
      </c>
      <c r="N13" s="56">
        <f>M13*2</f>
        <v>17.899999999999995</v>
      </c>
      <c r="O13" s="9">
        <v>80</v>
      </c>
      <c r="P13" s="17">
        <f t="shared" si="1"/>
        <v>0.8</v>
      </c>
      <c r="Q13" s="20">
        <v>8.5</v>
      </c>
      <c r="R13" s="21">
        <v>8.8000000000000007</v>
      </c>
      <c r="S13" s="22">
        <v>8.6999999999999993</v>
      </c>
      <c r="T13" s="23">
        <v>8.6999999999999993</v>
      </c>
      <c r="U13" s="15">
        <f>(Q13+R13+S13+T13-MAX(Q13:T13)-MIN(Q13:T13))/2</f>
        <v>8.7000000000000011</v>
      </c>
      <c r="V13" s="26">
        <v>0</v>
      </c>
      <c r="W13" s="19">
        <f>SUM(U13,N13,P13)-L13-V13</f>
        <v>27.399999999999995</v>
      </c>
      <c r="X13" s="114"/>
    </row>
    <row r="14" spans="1:24" ht="15.75" thickBot="1">
      <c r="A14" s="139"/>
      <c r="B14" s="101"/>
      <c r="C14" s="103"/>
      <c r="D14" s="128"/>
      <c r="E14" s="105"/>
      <c r="F14" s="128"/>
      <c r="G14" s="106" t="s">
        <v>36</v>
      </c>
      <c r="H14" s="107"/>
      <c r="I14" s="107"/>
      <c r="J14" s="107"/>
      <c r="K14" s="107"/>
      <c r="L14" s="108"/>
      <c r="M14" s="29">
        <f>SUM(M11:M13)-L11-L12-L13</f>
        <v>26.449999999999996</v>
      </c>
      <c r="N14" s="30"/>
      <c r="O14" s="109" t="s">
        <v>40</v>
      </c>
      <c r="P14" s="110"/>
      <c r="Q14" s="110"/>
      <c r="R14" s="110"/>
      <c r="S14" s="110"/>
      <c r="T14" s="110"/>
      <c r="U14" s="110"/>
      <c r="V14" s="111"/>
      <c r="W14" s="52">
        <f>SUM(W11:W13)</f>
        <v>81.099999999999994</v>
      </c>
      <c r="X14" s="85">
        <f>M14</f>
        <v>26.449999999999996</v>
      </c>
    </row>
    <row r="15" spans="1:24" ht="15.75" thickBot="1">
      <c r="A15" s="137">
        <v>3</v>
      </c>
      <c r="B15" s="145" t="s">
        <v>142</v>
      </c>
      <c r="C15" s="142" t="s">
        <v>80</v>
      </c>
      <c r="D15" s="127">
        <v>2000</v>
      </c>
      <c r="E15" s="127" t="s">
        <v>125</v>
      </c>
      <c r="F15" s="124" t="s">
        <v>144</v>
      </c>
      <c r="G15" s="89" t="s">
        <v>4</v>
      </c>
      <c r="H15" s="10">
        <v>9</v>
      </c>
      <c r="I15" s="11">
        <v>8.9</v>
      </c>
      <c r="J15" s="12">
        <v>8.8000000000000007</v>
      </c>
      <c r="K15" s="13">
        <v>8.9</v>
      </c>
      <c r="L15" s="14">
        <v>0</v>
      </c>
      <c r="M15" s="15">
        <f>(H15+I15+J15+K15-MAX(H15:K15)-MIN(H15:K15))/2</f>
        <v>8.9</v>
      </c>
      <c r="N15" s="55">
        <f>M15*2</f>
        <v>17.8</v>
      </c>
      <c r="O15" s="16">
        <v>76</v>
      </c>
      <c r="P15" s="93">
        <v>0.7</v>
      </c>
      <c r="Q15" s="10">
        <v>8.6</v>
      </c>
      <c r="R15" s="11">
        <v>8.6</v>
      </c>
      <c r="S15" s="12">
        <v>8.6999999999999993</v>
      </c>
      <c r="T15" s="13">
        <v>8.8000000000000007</v>
      </c>
      <c r="U15" s="15">
        <f>(Q15+R15+S15+T15-MAX(Q15:T15)-MIN(Q15:T15))/2</f>
        <v>8.6500000000000021</v>
      </c>
      <c r="V15" s="92">
        <v>0</v>
      </c>
      <c r="W15" s="62">
        <f>SUM(U15,N15,P15)-L15-V15</f>
        <v>27.150000000000002</v>
      </c>
      <c r="X15" s="112" t="s">
        <v>46</v>
      </c>
    </row>
    <row r="16" spans="1:24" ht="15.75" thickBot="1">
      <c r="A16" s="138"/>
      <c r="B16" s="146"/>
      <c r="C16" s="102"/>
      <c r="D16" s="104"/>
      <c r="E16" s="104"/>
      <c r="F16" s="104"/>
      <c r="G16" s="90" t="s">
        <v>18</v>
      </c>
      <c r="H16" s="10">
        <v>9</v>
      </c>
      <c r="I16" s="11">
        <v>8.4</v>
      </c>
      <c r="J16" s="12">
        <v>8.6999999999999993</v>
      </c>
      <c r="K16" s="13">
        <v>8.6999999999999993</v>
      </c>
      <c r="L16" s="14">
        <v>0</v>
      </c>
      <c r="M16" s="15">
        <f>(H16+I16+J16+K16-MAX(H16:K16)-MIN(H16:K16))/2</f>
        <v>8.6999999999999993</v>
      </c>
      <c r="N16" s="55">
        <f>M16*2</f>
        <v>17.399999999999999</v>
      </c>
      <c r="O16" s="16">
        <v>52</v>
      </c>
      <c r="P16" s="17">
        <f t="shared" ref="P16:P17" si="2">O16/100</f>
        <v>0.52</v>
      </c>
      <c r="Q16" s="10">
        <v>8.3000000000000007</v>
      </c>
      <c r="R16" s="11">
        <v>8.4</v>
      </c>
      <c r="S16" s="12">
        <v>8.6</v>
      </c>
      <c r="T16" s="13">
        <v>8.4</v>
      </c>
      <c r="U16" s="15">
        <f>(Q16+R16+S16+T16-MAX(Q16:T16)-MIN(Q16:T16))/2</f>
        <v>8.4</v>
      </c>
      <c r="V16" s="92">
        <v>0</v>
      </c>
      <c r="W16" s="19">
        <f>SUM(U16,N16,P16)-L16-V16</f>
        <v>26.319999999999997</v>
      </c>
      <c r="X16" s="113"/>
    </row>
    <row r="17" spans="1:24" ht="21" thickBot="1">
      <c r="A17" s="138"/>
      <c r="B17" s="115" t="s">
        <v>143</v>
      </c>
      <c r="C17" s="102" t="s">
        <v>81</v>
      </c>
      <c r="D17" s="104">
        <v>2006</v>
      </c>
      <c r="E17" s="104" t="s">
        <v>125</v>
      </c>
      <c r="F17" s="104"/>
      <c r="G17" s="3" t="s">
        <v>39</v>
      </c>
      <c r="H17" s="20">
        <v>8.8000000000000007</v>
      </c>
      <c r="I17" s="21">
        <v>8.8000000000000007</v>
      </c>
      <c r="J17" s="22">
        <v>8.6</v>
      </c>
      <c r="K17" s="23">
        <v>9.1999999999999993</v>
      </c>
      <c r="L17" s="24">
        <v>0</v>
      </c>
      <c r="M17" s="25">
        <f>(H17+I17+J17+K17-MAX(H17:K17)-MIN(H17:K17))/2</f>
        <v>8.8000000000000043</v>
      </c>
      <c r="N17" s="56">
        <f>M17*2</f>
        <v>17.600000000000009</v>
      </c>
      <c r="O17" s="9">
        <v>77</v>
      </c>
      <c r="P17" s="17">
        <f t="shared" si="2"/>
        <v>0.77</v>
      </c>
      <c r="Q17" s="20">
        <v>8.4</v>
      </c>
      <c r="R17" s="21">
        <v>8.5</v>
      </c>
      <c r="S17" s="22">
        <v>8.8000000000000007</v>
      </c>
      <c r="T17" s="23">
        <v>8.6999999999999993</v>
      </c>
      <c r="U17" s="15">
        <f>(Q17+R17+S17+T17-MAX(Q17:T17)-MIN(Q17:T17))/2</f>
        <v>8.5999999999999979</v>
      </c>
      <c r="V17" s="26">
        <v>0</v>
      </c>
      <c r="W17" s="19">
        <f>SUM(U17,N17,P17)-L17-V17</f>
        <v>26.970000000000006</v>
      </c>
      <c r="X17" s="114"/>
    </row>
    <row r="18" spans="1:24" ht="15.75" thickBot="1">
      <c r="A18" s="139"/>
      <c r="B18" s="116"/>
      <c r="C18" s="103"/>
      <c r="D18" s="105"/>
      <c r="E18" s="105"/>
      <c r="F18" s="128"/>
      <c r="G18" s="106" t="s">
        <v>36</v>
      </c>
      <c r="H18" s="107"/>
      <c r="I18" s="107"/>
      <c r="J18" s="107"/>
      <c r="K18" s="107"/>
      <c r="L18" s="108"/>
      <c r="M18" s="29">
        <f>SUM(M15:M17)-L15-L16-L17</f>
        <v>26.400000000000006</v>
      </c>
      <c r="N18" s="30"/>
      <c r="O18" s="109" t="s">
        <v>40</v>
      </c>
      <c r="P18" s="110"/>
      <c r="Q18" s="110"/>
      <c r="R18" s="110"/>
      <c r="S18" s="110"/>
      <c r="T18" s="110"/>
      <c r="U18" s="110"/>
      <c r="V18" s="111"/>
      <c r="W18" s="52">
        <f>SUM(W15:W17)</f>
        <v>80.44</v>
      </c>
      <c r="X18" s="85">
        <f>M18</f>
        <v>26.400000000000006</v>
      </c>
    </row>
    <row r="19" spans="1:24" ht="15.75" thickBot="1">
      <c r="A19" s="121">
        <v>4</v>
      </c>
      <c r="B19" s="124" t="s">
        <v>94</v>
      </c>
      <c r="C19" s="126" t="s">
        <v>70</v>
      </c>
      <c r="D19" s="127">
        <v>2001</v>
      </c>
      <c r="E19" s="127" t="s">
        <v>46</v>
      </c>
      <c r="F19" s="124" t="s">
        <v>140</v>
      </c>
      <c r="G19" s="89" t="s">
        <v>4</v>
      </c>
      <c r="H19" s="10">
        <v>9</v>
      </c>
      <c r="I19" s="11">
        <v>8.8000000000000007</v>
      </c>
      <c r="J19" s="12">
        <v>8.6</v>
      </c>
      <c r="K19" s="13">
        <v>9</v>
      </c>
      <c r="L19" s="14">
        <v>0</v>
      </c>
      <c r="M19" s="15">
        <f>(H19+I19+J19+K19-MAX(H19:K19)-MIN(H19:K19))/2</f>
        <v>8.8999999999999986</v>
      </c>
      <c r="N19" s="55">
        <f>M19*2</f>
        <v>17.799999999999997</v>
      </c>
      <c r="O19" s="16">
        <v>75</v>
      </c>
      <c r="P19" s="93">
        <v>0.7</v>
      </c>
      <c r="Q19" s="10">
        <v>8.6</v>
      </c>
      <c r="R19" s="11">
        <v>8.5</v>
      </c>
      <c r="S19" s="12">
        <v>8.6999999999999993</v>
      </c>
      <c r="T19" s="13">
        <v>8.6</v>
      </c>
      <c r="U19" s="15">
        <f>(Q19+R19+S19+T19-MAX(Q19:T19)-MIN(Q19:T19))/2</f>
        <v>8.6</v>
      </c>
      <c r="V19" s="92">
        <v>0.3</v>
      </c>
      <c r="W19" s="62">
        <f>SUM(U19,N19,P19)-L19-V19</f>
        <v>26.799999999999997</v>
      </c>
      <c r="X19" s="112" t="s">
        <v>46</v>
      </c>
    </row>
    <row r="20" spans="1:24" ht="15.75" thickBot="1">
      <c r="A20" s="122"/>
      <c r="B20" s="117"/>
      <c r="C20" s="119"/>
      <c r="D20" s="104"/>
      <c r="E20" s="104"/>
      <c r="F20" s="104"/>
      <c r="G20" s="90" t="s">
        <v>18</v>
      </c>
      <c r="H20" s="10">
        <v>8.8000000000000007</v>
      </c>
      <c r="I20" s="11">
        <v>8.8000000000000007</v>
      </c>
      <c r="J20" s="12">
        <v>8.8000000000000007</v>
      </c>
      <c r="K20" s="13">
        <v>8.5</v>
      </c>
      <c r="L20" s="14">
        <v>0</v>
      </c>
      <c r="M20" s="15">
        <f>(H20+I20+J20+K20-MAX(H20:K20)-MIN(H20:K20))/2</f>
        <v>8.8000000000000025</v>
      </c>
      <c r="N20" s="55">
        <f>M20*2</f>
        <v>17.600000000000005</v>
      </c>
      <c r="O20" s="16">
        <v>49</v>
      </c>
      <c r="P20" s="17">
        <v>0.49</v>
      </c>
      <c r="Q20" s="10">
        <v>8.6</v>
      </c>
      <c r="R20" s="11">
        <v>8.6999999999999993</v>
      </c>
      <c r="S20" s="12">
        <v>8.6</v>
      </c>
      <c r="T20" s="13">
        <v>8.5</v>
      </c>
      <c r="U20" s="15">
        <f>(Q20+R20+S20+T20-MAX(Q20:T20)-MIN(Q20:T20))/2</f>
        <v>8.6</v>
      </c>
      <c r="V20" s="92">
        <v>0.1</v>
      </c>
      <c r="W20" s="19">
        <f>SUM(U20,N20,P20)-L20-V20</f>
        <v>26.59</v>
      </c>
      <c r="X20" s="113"/>
    </row>
    <row r="21" spans="1:24" ht="21" thickBot="1">
      <c r="A21" s="122"/>
      <c r="B21" s="117" t="s">
        <v>141</v>
      </c>
      <c r="C21" s="119" t="s">
        <v>71</v>
      </c>
      <c r="D21" s="104">
        <v>2006</v>
      </c>
      <c r="E21" s="104" t="s">
        <v>46</v>
      </c>
      <c r="F21" s="104"/>
      <c r="G21" s="3" t="s">
        <v>39</v>
      </c>
      <c r="H21" s="20">
        <v>8.8000000000000007</v>
      </c>
      <c r="I21" s="21">
        <v>8.8000000000000007</v>
      </c>
      <c r="J21" s="22">
        <v>8.3000000000000007</v>
      </c>
      <c r="K21" s="23">
        <v>8.8000000000000007</v>
      </c>
      <c r="L21" s="24">
        <v>0</v>
      </c>
      <c r="M21" s="25">
        <f>(H21+I21+J21+K21-MAX(H21:K21)-MIN(H21:K21))/2</f>
        <v>8.8000000000000007</v>
      </c>
      <c r="N21" s="56">
        <f>M21*2</f>
        <v>17.600000000000001</v>
      </c>
      <c r="O21" s="9">
        <v>81</v>
      </c>
      <c r="P21" s="17">
        <v>0.8</v>
      </c>
      <c r="Q21" s="20">
        <v>8.6999999999999993</v>
      </c>
      <c r="R21" s="21">
        <v>8.6999999999999993</v>
      </c>
      <c r="S21" s="22">
        <v>8.1999999999999993</v>
      </c>
      <c r="T21" s="23">
        <v>8.5</v>
      </c>
      <c r="U21" s="15">
        <f>(Q21+R21+S21+T21-MAX(Q21:T21)-MIN(Q21:T21))/2</f>
        <v>8.5999999999999979</v>
      </c>
      <c r="V21" s="26">
        <v>0.1</v>
      </c>
      <c r="W21" s="19">
        <f>SUM(U21,N21,P21)-L21-V21</f>
        <v>26.9</v>
      </c>
      <c r="X21" s="114"/>
    </row>
    <row r="22" spans="1:24" ht="15.75" thickBot="1">
      <c r="A22" s="123"/>
      <c r="B22" s="118"/>
      <c r="C22" s="120"/>
      <c r="D22" s="105"/>
      <c r="E22" s="105"/>
      <c r="F22" s="128"/>
      <c r="G22" s="106" t="s">
        <v>36</v>
      </c>
      <c r="H22" s="107"/>
      <c r="I22" s="107"/>
      <c r="J22" s="107"/>
      <c r="K22" s="107"/>
      <c r="L22" s="108"/>
      <c r="M22" s="29">
        <f>SUM(M19:M21)-L19-L20-L21</f>
        <v>26.500000000000004</v>
      </c>
      <c r="N22" s="30"/>
      <c r="O22" s="109" t="s">
        <v>40</v>
      </c>
      <c r="P22" s="110"/>
      <c r="Q22" s="110"/>
      <c r="R22" s="110"/>
      <c r="S22" s="110"/>
      <c r="T22" s="110"/>
      <c r="U22" s="110"/>
      <c r="V22" s="111"/>
      <c r="W22" s="52">
        <f>SUM(W19:W21)</f>
        <v>80.289999999999992</v>
      </c>
      <c r="X22" s="85">
        <f>M22</f>
        <v>26.500000000000004</v>
      </c>
    </row>
    <row r="23" spans="1:24" ht="15.75" thickBot="1">
      <c r="A23" s="121">
        <v>5</v>
      </c>
      <c r="B23" s="124" t="s">
        <v>89</v>
      </c>
      <c r="C23" s="126" t="s">
        <v>74</v>
      </c>
      <c r="D23" s="127">
        <v>2006</v>
      </c>
      <c r="E23" s="127" t="s">
        <v>46</v>
      </c>
      <c r="F23" s="124" t="s">
        <v>158</v>
      </c>
      <c r="G23" s="89" t="s">
        <v>4</v>
      </c>
      <c r="H23" s="10">
        <v>8.8000000000000007</v>
      </c>
      <c r="I23" s="11">
        <v>8.5</v>
      </c>
      <c r="J23" s="12">
        <v>8.9</v>
      </c>
      <c r="K23" s="13">
        <v>8.3000000000000007</v>
      </c>
      <c r="L23" s="14">
        <v>0</v>
      </c>
      <c r="M23" s="15">
        <f>(H23+I23+J23+K23-MAX(H23:K23)-MIN(H23:K23))/2</f>
        <v>8.65</v>
      </c>
      <c r="N23" s="55">
        <f>M23*2</f>
        <v>17.3</v>
      </c>
      <c r="O23" s="16">
        <v>70</v>
      </c>
      <c r="P23" s="93">
        <f t="shared" si="1"/>
        <v>0.7</v>
      </c>
      <c r="Q23" s="10">
        <v>8.1999999999999993</v>
      </c>
      <c r="R23" s="11">
        <v>8</v>
      </c>
      <c r="S23" s="12">
        <v>8.5</v>
      </c>
      <c r="T23" s="13">
        <v>8.4</v>
      </c>
      <c r="U23" s="15">
        <f>(Q23+R23+S23+T23-MAX(Q23:T23)-MIN(Q23:T23))/2</f>
        <v>8.3000000000000007</v>
      </c>
      <c r="V23" s="92">
        <v>0.1</v>
      </c>
      <c r="W23" s="62">
        <f>SUM(U23,N23,P23)-L23-V23</f>
        <v>26.2</v>
      </c>
      <c r="X23" s="112" t="s">
        <v>50</v>
      </c>
    </row>
    <row r="24" spans="1:24" ht="15.75" thickBot="1">
      <c r="A24" s="122"/>
      <c r="B24" s="143"/>
      <c r="C24" s="119"/>
      <c r="D24" s="104"/>
      <c r="E24" s="104"/>
      <c r="F24" s="104"/>
      <c r="G24" s="90" t="s">
        <v>18</v>
      </c>
      <c r="H24" s="10">
        <v>8.5</v>
      </c>
      <c r="I24" s="11">
        <v>8.3000000000000007</v>
      </c>
      <c r="J24" s="12">
        <v>8.6999999999999993</v>
      </c>
      <c r="K24" s="13">
        <v>8.9</v>
      </c>
      <c r="L24" s="14">
        <v>0</v>
      </c>
      <c r="M24" s="15">
        <f>(H24+I24+J24+K24-MAX(H24:K24)-MIN(H24:K24))/2</f>
        <v>8.6</v>
      </c>
      <c r="N24" s="55">
        <f>M24*2</f>
        <v>17.2</v>
      </c>
      <c r="O24" s="16">
        <v>51</v>
      </c>
      <c r="P24" s="17">
        <v>0.5</v>
      </c>
      <c r="Q24" s="10">
        <v>8.5</v>
      </c>
      <c r="R24" s="11">
        <v>8.1999999999999993</v>
      </c>
      <c r="S24" s="12">
        <v>8.5</v>
      </c>
      <c r="T24" s="13">
        <v>8.6</v>
      </c>
      <c r="U24" s="15">
        <f>(Q24+R24+S24+T24-MAX(Q24:T24)-MIN(Q24:T24))/2</f>
        <v>8.4999999999999982</v>
      </c>
      <c r="V24" s="92">
        <v>0.1</v>
      </c>
      <c r="W24" s="19">
        <f>SUM(U24,N24,P24)-L24-V24</f>
        <v>26.099999999999994</v>
      </c>
      <c r="X24" s="113"/>
    </row>
    <row r="25" spans="1:24" ht="21" thickBot="1">
      <c r="A25" s="122"/>
      <c r="B25" s="117" t="s">
        <v>154</v>
      </c>
      <c r="C25" s="119" t="s">
        <v>75</v>
      </c>
      <c r="D25" s="104">
        <v>2002</v>
      </c>
      <c r="E25" s="104" t="s">
        <v>46</v>
      </c>
      <c r="F25" s="104"/>
      <c r="G25" s="3" t="s">
        <v>39</v>
      </c>
      <c r="H25" s="20">
        <v>8.6</v>
      </c>
      <c r="I25" s="21">
        <v>8.8000000000000007</v>
      </c>
      <c r="J25" s="22">
        <v>8.5</v>
      </c>
      <c r="K25" s="23">
        <v>8.9</v>
      </c>
      <c r="L25" s="24">
        <v>0</v>
      </c>
      <c r="M25" s="25">
        <f>(H25+I25+J25+K25-MAX(H25:K25)-MIN(H25:K25))/2</f>
        <v>8.6999999999999993</v>
      </c>
      <c r="N25" s="56">
        <f>M25*2</f>
        <v>17.399999999999999</v>
      </c>
      <c r="O25" s="9">
        <v>81</v>
      </c>
      <c r="P25" s="17">
        <v>0.8</v>
      </c>
      <c r="Q25" s="20">
        <v>8.5</v>
      </c>
      <c r="R25" s="21">
        <v>8.3000000000000007</v>
      </c>
      <c r="S25" s="22">
        <v>8.6</v>
      </c>
      <c r="T25" s="23">
        <v>8.5</v>
      </c>
      <c r="U25" s="15">
        <f>(Q25+R25+S25+T25-MAX(Q25:T25)-MIN(Q25:T25))/2</f>
        <v>8.4999999999999982</v>
      </c>
      <c r="V25" s="26">
        <v>0.1</v>
      </c>
      <c r="W25" s="19">
        <f>SUM(U25,N25,P25)-L25-V25</f>
        <v>26.599999999999998</v>
      </c>
      <c r="X25" s="114"/>
    </row>
    <row r="26" spans="1:24" ht="15.75" thickBot="1">
      <c r="A26" s="123"/>
      <c r="B26" s="144"/>
      <c r="C26" s="120"/>
      <c r="D26" s="105"/>
      <c r="E26" s="105"/>
      <c r="F26" s="128"/>
      <c r="G26" s="106" t="s">
        <v>36</v>
      </c>
      <c r="H26" s="107"/>
      <c r="I26" s="107"/>
      <c r="J26" s="107"/>
      <c r="K26" s="107"/>
      <c r="L26" s="108"/>
      <c r="M26" s="29">
        <f>SUM(M23:M25)-L23-L24-L25</f>
        <v>25.95</v>
      </c>
      <c r="N26" s="30"/>
      <c r="O26" s="109" t="s">
        <v>40</v>
      </c>
      <c r="P26" s="110"/>
      <c r="Q26" s="110"/>
      <c r="R26" s="110"/>
      <c r="S26" s="110"/>
      <c r="T26" s="110"/>
      <c r="U26" s="110"/>
      <c r="V26" s="111"/>
      <c r="W26" s="52">
        <f>SUM(W23:W25)</f>
        <v>78.899999999999991</v>
      </c>
      <c r="X26" s="85">
        <f>M26</f>
        <v>25.95</v>
      </c>
    </row>
    <row r="27" spans="1:24" ht="15.75" thickBot="1">
      <c r="A27" s="121">
        <v>6</v>
      </c>
      <c r="B27" s="124" t="s">
        <v>149</v>
      </c>
      <c r="C27" s="126" t="s">
        <v>163</v>
      </c>
      <c r="D27" s="127">
        <v>2000</v>
      </c>
      <c r="E27" s="127" t="s">
        <v>46</v>
      </c>
      <c r="F27" s="124" t="s">
        <v>150</v>
      </c>
      <c r="G27" s="89" t="s">
        <v>4</v>
      </c>
      <c r="H27" s="10">
        <v>8.6</v>
      </c>
      <c r="I27" s="11">
        <v>9.1999999999999993</v>
      </c>
      <c r="J27" s="12">
        <v>8.8000000000000007</v>
      </c>
      <c r="K27" s="13">
        <v>8.8000000000000007</v>
      </c>
      <c r="L27" s="14">
        <v>0</v>
      </c>
      <c r="M27" s="15">
        <f>(H27+I27+J27+K27-MAX(H27:K27)-MIN(H27:K27))/2</f>
        <v>8.8000000000000007</v>
      </c>
      <c r="N27" s="55">
        <f>M27*2</f>
        <v>17.600000000000001</v>
      </c>
      <c r="O27" s="16">
        <v>82</v>
      </c>
      <c r="P27" s="93">
        <v>0.7</v>
      </c>
      <c r="Q27" s="10">
        <v>8.5</v>
      </c>
      <c r="R27" s="11">
        <v>8.6</v>
      </c>
      <c r="S27" s="12">
        <v>8.6999999999999993</v>
      </c>
      <c r="T27" s="13">
        <v>8.8000000000000007</v>
      </c>
      <c r="U27" s="15">
        <f>(Q27+R27+S27+T27-MAX(Q27:T27)-MIN(Q27:T27))/2</f>
        <v>8.65</v>
      </c>
      <c r="V27" s="92">
        <v>0.5</v>
      </c>
      <c r="W27" s="62">
        <f>SUM(U27,N27,P27)-L27-V27</f>
        <v>26.45</v>
      </c>
      <c r="X27" s="112" t="s">
        <v>46</v>
      </c>
    </row>
    <row r="28" spans="1:24" ht="15.75" thickBot="1">
      <c r="A28" s="122"/>
      <c r="B28" s="125"/>
      <c r="C28" s="119"/>
      <c r="D28" s="104"/>
      <c r="E28" s="104"/>
      <c r="F28" s="104"/>
      <c r="G28" s="90" t="s">
        <v>18</v>
      </c>
      <c r="H28" s="10">
        <v>8.5</v>
      </c>
      <c r="I28" s="11">
        <v>8.9</v>
      </c>
      <c r="J28" s="12">
        <v>8.8000000000000007</v>
      </c>
      <c r="K28" s="13">
        <v>8.8000000000000007</v>
      </c>
      <c r="L28" s="14">
        <v>0</v>
      </c>
      <c r="M28" s="15">
        <f>(H28+I28+J28+K28-MAX(H28:K28)-MIN(H28:K28))/2</f>
        <v>8.8000000000000007</v>
      </c>
      <c r="N28" s="55">
        <f>M28*2</f>
        <v>17.600000000000001</v>
      </c>
      <c r="O28" s="16">
        <v>53</v>
      </c>
      <c r="P28" s="17">
        <v>0.5</v>
      </c>
      <c r="Q28" s="10">
        <v>8.4</v>
      </c>
      <c r="R28" s="11">
        <v>8</v>
      </c>
      <c r="S28" s="12">
        <v>8.5</v>
      </c>
      <c r="T28" s="13">
        <v>8.4</v>
      </c>
      <c r="U28" s="15">
        <f>(Q28+R28+S28+T28-MAX(Q28:T28)-MIN(Q28:T28))/2</f>
        <v>8.3999999999999986</v>
      </c>
      <c r="V28" s="92">
        <v>0.5</v>
      </c>
      <c r="W28" s="19">
        <f>SUM(U28,N28,P28)-L28-V28</f>
        <v>26</v>
      </c>
      <c r="X28" s="113"/>
    </row>
    <row r="29" spans="1:24" ht="20.25" thickBot="1">
      <c r="A29" s="122"/>
      <c r="B29" s="130"/>
      <c r="C29" s="119" t="s">
        <v>164</v>
      </c>
      <c r="D29" s="104">
        <v>2006</v>
      </c>
      <c r="E29" s="104" t="s">
        <v>46</v>
      </c>
      <c r="F29" s="104"/>
      <c r="G29" s="54" t="s">
        <v>39</v>
      </c>
      <c r="H29" s="20">
        <v>9</v>
      </c>
      <c r="I29" s="21">
        <v>8.8000000000000007</v>
      </c>
      <c r="J29" s="22">
        <v>8.8000000000000007</v>
      </c>
      <c r="K29" s="23">
        <v>8.6999999999999993</v>
      </c>
      <c r="L29" s="24">
        <v>0</v>
      </c>
      <c r="M29" s="25">
        <f>(H29+I29+J29+K29-MAX(H29:K29)-MIN(H29:K29))/2</f>
        <v>8.7999999999999989</v>
      </c>
      <c r="N29" s="56">
        <f>M29*2</f>
        <v>17.599999999999998</v>
      </c>
      <c r="O29" s="9">
        <v>81</v>
      </c>
      <c r="P29" s="17">
        <v>0.8</v>
      </c>
      <c r="Q29" s="20">
        <v>8.6</v>
      </c>
      <c r="R29" s="21">
        <v>8.4</v>
      </c>
      <c r="S29" s="22">
        <v>8.3000000000000007</v>
      </c>
      <c r="T29" s="23">
        <v>8.3000000000000007</v>
      </c>
      <c r="U29" s="15">
        <f>(Q29+R29+S29+T29-MAX(Q29:T29)-MIN(Q29:T29))/2</f>
        <v>8.35</v>
      </c>
      <c r="V29" s="26">
        <v>0.5</v>
      </c>
      <c r="W29" s="19">
        <f>SUM(U29,N29,P29)-L29-V29</f>
        <v>26.249999999999996</v>
      </c>
      <c r="X29" s="114"/>
    </row>
    <row r="30" spans="1:24" ht="15.75" thickBot="1">
      <c r="A30" s="123"/>
      <c r="B30" s="131"/>
      <c r="C30" s="120"/>
      <c r="D30" s="128"/>
      <c r="E30" s="105"/>
      <c r="F30" s="128"/>
      <c r="G30" s="106" t="s">
        <v>36</v>
      </c>
      <c r="H30" s="107"/>
      <c r="I30" s="107"/>
      <c r="J30" s="107"/>
      <c r="K30" s="107"/>
      <c r="L30" s="108"/>
      <c r="M30" s="29">
        <f>SUM(M27:M29)-L27-L28-L29</f>
        <v>26.4</v>
      </c>
      <c r="N30" s="30"/>
      <c r="O30" s="109" t="s">
        <v>40</v>
      </c>
      <c r="P30" s="110"/>
      <c r="Q30" s="110"/>
      <c r="R30" s="110"/>
      <c r="S30" s="110"/>
      <c r="T30" s="110"/>
      <c r="U30" s="110"/>
      <c r="V30" s="111"/>
      <c r="W30" s="52">
        <f>SUM(W27:W29)</f>
        <v>78.7</v>
      </c>
      <c r="X30" s="85">
        <f>M30</f>
        <v>26.4</v>
      </c>
    </row>
    <row r="31" spans="1:24" ht="15.75" thickBot="1">
      <c r="A31" s="121">
        <v>7</v>
      </c>
      <c r="B31" s="124" t="s">
        <v>151</v>
      </c>
      <c r="C31" s="126" t="s">
        <v>78</v>
      </c>
      <c r="D31" s="127">
        <v>2001</v>
      </c>
      <c r="E31" s="127" t="s">
        <v>46</v>
      </c>
      <c r="F31" s="124" t="s">
        <v>153</v>
      </c>
      <c r="G31" s="89" t="s">
        <v>4</v>
      </c>
      <c r="H31" s="10">
        <v>8.8000000000000007</v>
      </c>
      <c r="I31" s="11">
        <v>8.6</v>
      </c>
      <c r="J31" s="12">
        <v>9</v>
      </c>
      <c r="K31" s="13">
        <v>8.8000000000000007</v>
      </c>
      <c r="L31" s="14">
        <v>0</v>
      </c>
      <c r="M31" s="15">
        <f>(H31+I31+J31+K31-MAX(H31:K31)-MIN(H31:K31))/2</f>
        <v>8.8000000000000007</v>
      </c>
      <c r="N31" s="55">
        <f>M31*2</f>
        <v>17.600000000000001</v>
      </c>
      <c r="O31" s="16">
        <v>76</v>
      </c>
      <c r="P31" s="93">
        <v>0.7</v>
      </c>
      <c r="Q31" s="10">
        <v>8.3000000000000007</v>
      </c>
      <c r="R31" s="11">
        <v>8.5</v>
      </c>
      <c r="S31" s="12">
        <v>8.4</v>
      </c>
      <c r="T31" s="13">
        <v>8.3000000000000007</v>
      </c>
      <c r="U31" s="15">
        <f>(Q31+R31+S31+T31-MAX(Q31:T31)-MIN(Q31:T31))/2</f>
        <v>8.35</v>
      </c>
      <c r="V31" s="92">
        <v>0.5</v>
      </c>
      <c r="W31" s="62">
        <f>SUM(U31,N31,P31)-L31-V31</f>
        <v>26.150000000000002</v>
      </c>
      <c r="X31" s="112" t="s">
        <v>46</v>
      </c>
    </row>
    <row r="32" spans="1:24" ht="15.75" thickBot="1">
      <c r="A32" s="122"/>
      <c r="B32" s="125"/>
      <c r="C32" s="119"/>
      <c r="D32" s="104"/>
      <c r="E32" s="104"/>
      <c r="F32" s="104"/>
      <c r="G32" s="90" t="s">
        <v>18</v>
      </c>
      <c r="H32" s="10">
        <v>9</v>
      </c>
      <c r="I32" s="11">
        <v>9</v>
      </c>
      <c r="J32" s="12">
        <v>8.8000000000000007</v>
      </c>
      <c r="K32" s="13">
        <v>8.8000000000000007</v>
      </c>
      <c r="L32" s="14">
        <v>0</v>
      </c>
      <c r="M32" s="15">
        <f>(H32+I32+J32+K32-MAX(H32:K32)-MIN(H32:K32))/2</f>
        <v>8.9</v>
      </c>
      <c r="N32" s="55">
        <f>M32*2</f>
        <v>17.8</v>
      </c>
      <c r="O32" s="16">
        <v>50</v>
      </c>
      <c r="P32" s="17">
        <f t="shared" ref="P32:P33" si="3">O32/100</f>
        <v>0.5</v>
      </c>
      <c r="Q32" s="10">
        <v>8.1</v>
      </c>
      <c r="R32" s="11">
        <v>8.1999999999999993</v>
      </c>
      <c r="S32" s="12">
        <v>8.4</v>
      </c>
      <c r="T32" s="13">
        <v>8.4</v>
      </c>
      <c r="U32" s="15">
        <f>(Q32+R32+S32+T32-MAX(Q32:T32)-MIN(Q32:T32))/2</f>
        <v>8.2999999999999972</v>
      </c>
      <c r="V32" s="92">
        <v>0.6</v>
      </c>
      <c r="W32" s="19">
        <f>SUM(U32,N32,P32)-L32-V32</f>
        <v>25.999999999999996</v>
      </c>
      <c r="X32" s="113"/>
    </row>
    <row r="33" spans="1:24" ht="20.25" thickBot="1">
      <c r="A33" s="122"/>
      <c r="B33" s="117" t="s">
        <v>152</v>
      </c>
      <c r="C33" s="119" t="s">
        <v>79</v>
      </c>
      <c r="D33" s="104">
        <v>2006</v>
      </c>
      <c r="E33" s="104" t="s">
        <v>46</v>
      </c>
      <c r="F33" s="104"/>
      <c r="G33" s="54" t="s">
        <v>39</v>
      </c>
      <c r="H33" s="20">
        <v>8.9</v>
      </c>
      <c r="I33" s="21">
        <v>9</v>
      </c>
      <c r="J33" s="22">
        <v>8.9</v>
      </c>
      <c r="K33" s="23">
        <v>9</v>
      </c>
      <c r="L33" s="24">
        <v>0</v>
      </c>
      <c r="M33" s="25">
        <f>(H33+I33+J33+K33-MAX(H33:K33)-MIN(H33:K33))/2</f>
        <v>8.9499999999999993</v>
      </c>
      <c r="N33" s="56">
        <f>M33*2</f>
        <v>17.899999999999999</v>
      </c>
      <c r="O33" s="9">
        <v>80</v>
      </c>
      <c r="P33" s="17">
        <f t="shared" si="3"/>
        <v>0.8</v>
      </c>
      <c r="Q33" s="20">
        <v>8.1999999999999993</v>
      </c>
      <c r="R33" s="21">
        <v>8.3000000000000007</v>
      </c>
      <c r="S33" s="22">
        <v>8.4</v>
      </c>
      <c r="T33" s="23">
        <v>8.3000000000000007</v>
      </c>
      <c r="U33" s="15">
        <f>(Q33+R33+S33+T33-MAX(Q33:T33)-MIN(Q33:T33))/2</f>
        <v>8.3000000000000025</v>
      </c>
      <c r="V33" s="26">
        <v>0.5</v>
      </c>
      <c r="W33" s="19">
        <f>SUM(U33,N33,P33)-L33-V33</f>
        <v>26.500000000000004</v>
      </c>
      <c r="X33" s="114"/>
    </row>
    <row r="34" spans="1:24" ht="15.75" thickBot="1">
      <c r="A34" s="123"/>
      <c r="B34" s="129"/>
      <c r="C34" s="120"/>
      <c r="D34" s="128"/>
      <c r="E34" s="105"/>
      <c r="F34" s="128"/>
      <c r="G34" s="106" t="s">
        <v>36</v>
      </c>
      <c r="H34" s="107"/>
      <c r="I34" s="107"/>
      <c r="J34" s="107"/>
      <c r="K34" s="107"/>
      <c r="L34" s="108"/>
      <c r="M34" s="29">
        <f>SUM(M31:M33)-L31-L32-L33</f>
        <v>26.650000000000002</v>
      </c>
      <c r="N34" s="30"/>
      <c r="O34" s="109" t="s">
        <v>40</v>
      </c>
      <c r="P34" s="110"/>
      <c r="Q34" s="110"/>
      <c r="R34" s="110"/>
      <c r="S34" s="110"/>
      <c r="T34" s="110"/>
      <c r="U34" s="110"/>
      <c r="V34" s="111"/>
      <c r="W34" s="52">
        <f>SUM(W31:W33)</f>
        <v>78.650000000000006</v>
      </c>
      <c r="X34" s="85">
        <f>M34</f>
        <v>26.650000000000002</v>
      </c>
    </row>
    <row r="35" spans="1:24" ht="15.75" thickBot="1">
      <c r="A35" s="134">
        <v>8</v>
      </c>
      <c r="B35" s="124" t="s">
        <v>123</v>
      </c>
      <c r="C35" s="126" t="s">
        <v>76</v>
      </c>
      <c r="D35" s="127">
        <v>2002</v>
      </c>
      <c r="E35" s="127" t="s">
        <v>125</v>
      </c>
      <c r="F35" s="124" t="s">
        <v>126</v>
      </c>
      <c r="G35" s="89" t="s">
        <v>4</v>
      </c>
      <c r="H35" s="10">
        <v>8.8000000000000007</v>
      </c>
      <c r="I35" s="11">
        <v>9</v>
      </c>
      <c r="J35" s="12">
        <v>8.8000000000000007</v>
      </c>
      <c r="K35" s="13">
        <v>8.6999999999999993</v>
      </c>
      <c r="L35" s="14">
        <v>0</v>
      </c>
      <c r="M35" s="15">
        <f>(H35+I35+J35+K35-MAX(H35:K35)-MIN(H35:K35))/2</f>
        <v>8.7999999999999989</v>
      </c>
      <c r="N35" s="55">
        <f>M35*2</f>
        <v>17.599999999999998</v>
      </c>
      <c r="O35" s="16">
        <v>68</v>
      </c>
      <c r="P35" s="17">
        <v>0.68</v>
      </c>
      <c r="Q35" s="10">
        <v>8.3000000000000007</v>
      </c>
      <c r="R35" s="11">
        <v>7.9</v>
      </c>
      <c r="S35" s="12">
        <v>8.1999999999999993</v>
      </c>
      <c r="T35" s="13">
        <v>8.4</v>
      </c>
      <c r="U35" s="15">
        <f>(Q35+R35+S35+T35-MAX(Q35:T35)-MIN(Q35:T35))/2</f>
        <v>8.2500000000000036</v>
      </c>
      <c r="V35" s="92">
        <v>0.3</v>
      </c>
      <c r="W35" s="62">
        <f>SUM(U35,N35,P35)-L35-V35</f>
        <v>26.23</v>
      </c>
      <c r="X35" s="112" t="s">
        <v>46</v>
      </c>
    </row>
    <row r="36" spans="1:24" ht="15.75" thickBot="1">
      <c r="A36" s="135"/>
      <c r="B36" s="117"/>
      <c r="C36" s="119"/>
      <c r="D36" s="104"/>
      <c r="E36" s="104"/>
      <c r="F36" s="104"/>
      <c r="G36" s="90" t="s">
        <v>18</v>
      </c>
      <c r="H36" s="10">
        <v>8.8000000000000007</v>
      </c>
      <c r="I36" s="11">
        <v>8.8000000000000007</v>
      </c>
      <c r="J36" s="12">
        <v>8.8000000000000007</v>
      </c>
      <c r="K36" s="13">
        <v>8.9</v>
      </c>
      <c r="L36" s="14">
        <v>0</v>
      </c>
      <c r="M36" s="15">
        <f>(H36+I36+J36+K36-MAX(H36:K36)-MIN(H36:K36))/2</f>
        <v>8.8000000000000025</v>
      </c>
      <c r="N36" s="55">
        <f>M36*2</f>
        <v>17.600000000000005</v>
      </c>
      <c r="O36" s="16">
        <v>41</v>
      </c>
      <c r="P36" s="17">
        <v>0.41</v>
      </c>
      <c r="Q36" s="10">
        <v>7.9</v>
      </c>
      <c r="R36" s="11">
        <v>8.1</v>
      </c>
      <c r="S36" s="12">
        <v>8.3000000000000007</v>
      </c>
      <c r="T36" s="13">
        <v>8.3000000000000007</v>
      </c>
      <c r="U36" s="15">
        <f>(Q36+R36+S36+T36-MAX(Q36:T36)-MIN(Q36:T36))/2</f>
        <v>8.1999999999999993</v>
      </c>
      <c r="V36" s="92">
        <v>0.3</v>
      </c>
      <c r="W36" s="19">
        <f>SUM(U36,N36,P36)-L36-V36</f>
        <v>25.910000000000004</v>
      </c>
      <c r="X36" s="113"/>
    </row>
    <row r="37" spans="1:24" ht="21" thickBot="1">
      <c r="A37" s="135"/>
      <c r="B37" s="117" t="s">
        <v>124</v>
      </c>
      <c r="C37" s="119" t="s">
        <v>77</v>
      </c>
      <c r="D37" s="104">
        <v>2007</v>
      </c>
      <c r="E37" s="104" t="s">
        <v>125</v>
      </c>
      <c r="F37" s="104"/>
      <c r="G37" s="3" t="s">
        <v>39</v>
      </c>
      <c r="H37" s="20">
        <v>9</v>
      </c>
      <c r="I37" s="21">
        <v>9</v>
      </c>
      <c r="J37" s="22">
        <v>8.8000000000000007</v>
      </c>
      <c r="K37" s="23">
        <v>8.6999999999999993</v>
      </c>
      <c r="L37" s="24">
        <v>0</v>
      </c>
      <c r="M37" s="25">
        <f>(H37+I37+J37+K37-MAX(H37:K37)-MIN(H37:K37))/2</f>
        <v>8.9</v>
      </c>
      <c r="N37" s="56">
        <f>M37*2</f>
        <v>17.8</v>
      </c>
      <c r="O37" s="9">
        <v>76</v>
      </c>
      <c r="P37" s="17">
        <f t="shared" ref="P37" si="4">O37/100</f>
        <v>0.76</v>
      </c>
      <c r="Q37" s="20">
        <v>8.4</v>
      </c>
      <c r="R37" s="21">
        <v>8.1</v>
      </c>
      <c r="S37" s="22">
        <v>8.1999999999999993</v>
      </c>
      <c r="T37" s="23">
        <v>8.1999999999999993</v>
      </c>
      <c r="U37" s="15">
        <f>(Q37+R37+S37+T37-MAX(Q37:T37)-MIN(Q37:T37))/2</f>
        <v>8.1999999999999993</v>
      </c>
      <c r="V37" s="26">
        <v>0.3</v>
      </c>
      <c r="W37" s="19">
        <f>SUM(U37,N37,P37)-L37-V37</f>
        <v>26.46</v>
      </c>
      <c r="X37" s="114"/>
    </row>
    <row r="38" spans="1:24" ht="15.75" thickBot="1">
      <c r="A38" s="136"/>
      <c r="B38" s="118"/>
      <c r="C38" s="120"/>
      <c r="D38" s="105"/>
      <c r="E38" s="105"/>
      <c r="F38" s="128"/>
      <c r="G38" s="106" t="s">
        <v>36</v>
      </c>
      <c r="H38" s="107"/>
      <c r="I38" s="107"/>
      <c r="J38" s="107"/>
      <c r="K38" s="107"/>
      <c r="L38" s="108"/>
      <c r="M38" s="29">
        <f>SUM(M35:M37)-L35-L36-L37</f>
        <v>26.5</v>
      </c>
      <c r="N38" s="30"/>
      <c r="O38" s="109" t="s">
        <v>40</v>
      </c>
      <c r="P38" s="110"/>
      <c r="Q38" s="110"/>
      <c r="R38" s="110"/>
      <c r="S38" s="110"/>
      <c r="T38" s="110"/>
      <c r="U38" s="110"/>
      <c r="V38" s="111"/>
      <c r="W38" s="52">
        <f>SUM(W35:W37)</f>
        <v>78.599999999999994</v>
      </c>
      <c r="X38" s="85">
        <f>M38</f>
        <v>26.5</v>
      </c>
    </row>
    <row r="39" spans="1:24">
      <c r="A39" s="43"/>
      <c r="B39" s="58"/>
      <c r="C39" s="132" t="s">
        <v>41</v>
      </c>
      <c r="D39" s="132"/>
      <c r="E39" s="132"/>
      <c r="F39" s="13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6"/>
      <c r="S39" s="2"/>
      <c r="T39" s="4" t="s">
        <v>55</v>
      </c>
      <c r="U39" s="4"/>
      <c r="V39" s="59"/>
      <c r="W39" s="34"/>
    </row>
    <row r="40" spans="1:24">
      <c r="A40" s="43"/>
      <c r="B40" s="58"/>
      <c r="C40" s="65" t="s">
        <v>59</v>
      </c>
      <c r="D40" s="2"/>
      <c r="E40" s="2"/>
      <c r="F40" s="3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6"/>
      <c r="S40" s="2"/>
      <c r="T40" s="4" t="s">
        <v>44</v>
      </c>
      <c r="U40" s="4"/>
      <c r="V40" s="59"/>
      <c r="W40" s="34"/>
    </row>
    <row r="41" spans="1:24">
      <c r="A41" s="43"/>
      <c r="B41" s="58"/>
      <c r="C41" s="133" t="s">
        <v>13</v>
      </c>
      <c r="D41" s="133"/>
      <c r="E41" s="133"/>
      <c r="F41" s="133"/>
      <c r="G41" s="133"/>
      <c r="H41" s="133"/>
      <c r="I41" s="2"/>
      <c r="J41" s="2"/>
      <c r="K41" s="2"/>
      <c r="L41" s="36"/>
      <c r="M41" s="2"/>
      <c r="N41" s="2"/>
      <c r="O41" s="2"/>
      <c r="P41" s="2"/>
      <c r="Q41" s="2"/>
      <c r="R41" s="2"/>
      <c r="S41" s="2"/>
      <c r="T41" s="4" t="s">
        <v>54</v>
      </c>
      <c r="U41" s="4"/>
      <c r="V41" s="59"/>
      <c r="W41" s="34"/>
    </row>
    <row r="42" spans="1:24">
      <c r="A42" s="43"/>
      <c r="B42" s="58"/>
      <c r="C42" s="65" t="s">
        <v>58</v>
      </c>
      <c r="D42" s="65"/>
      <c r="E42" s="65"/>
      <c r="F42" s="2"/>
      <c r="G42" s="2"/>
      <c r="H42" s="2"/>
      <c r="I42" s="37"/>
      <c r="J42" s="2"/>
      <c r="K42" s="2"/>
      <c r="L42" s="36"/>
      <c r="M42" s="2"/>
      <c r="N42" s="2"/>
      <c r="O42" s="2"/>
      <c r="P42" s="2"/>
      <c r="Q42" s="2"/>
      <c r="R42" s="2"/>
      <c r="S42" s="2"/>
      <c r="T42" s="4" t="s">
        <v>47</v>
      </c>
      <c r="U42" s="4"/>
      <c r="V42" s="59"/>
      <c r="W42" s="34"/>
    </row>
    <row r="43" spans="1:24">
      <c r="A43" s="43"/>
      <c r="B43" s="58"/>
      <c r="C43" s="133" t="s">
        <v>14</v>
      </c>
      <c r="D43" s="133"/>
      <c r="E43" s="133"/>
      <c r="F43" s="133"/>
      <c r="G43" s="133"/>
      <c r="H43" s="133"/>
      <c r="I43" s="39"/>
      <c r="J43" s="40"/>
      <c r="K43" s="40"/>
      <c r="L43" s="40"/>
      <c r="M43" s="40"/>
      <c r="N43" s="40"/>
      <c r="O43" s="40"/>
      <c r="P43" s="40"/>
      <c r="Q43" s="36"/>
      <c r="R43" s="2"/>
      <c r="S43" s="2"/>
      <c r="T43" s="4" t="s">
        <v>56</v>
      </c>
      <c r="U43" s="4"/>
      <c r="V43" s="59"/>
      <c r="W43" s="34"/>
    </row>
    <row r="44" spans="1:24">
      <c r="A44" s="43"/>
      <c r="B44" s="58"/>
      <c r="C44" s="65" t="s">
        <v>58</v>
      </c>
      <c r="D44" s="65"/>
      <c r="E44" s="65"/>
      <c r="F44" s="2"/>
      <c r="G44" s="2"/>
      <c r="H44" s="2"/>
      <c r="I44" s="39"/>
      <c r="J44" s="40"/>
      <c r="K44" s="40"/>
      <c r="L44" s="40"/>
      <c r="M44" s="40"/>
      <c r="N44" s="40"/>
      <c r="O44" s="40"/>
      <c r="P44" s="40"/>
      <c r="Q44" s="36"/>
      <c r="R44" s="2"/>
      <c r="S44" s="2"/>
      <c r="T44" s="4" t="s">
        <v>57</v>
      </c>
      <c r="U44" s="4"/>
      <c r="V44" s="59"/>
      <c r="W44" s="34"/>
    </row>
    <row r="45" spans="1:24">
      <c r="A45" s="43"/>
      <c r="B45" s="50"/>
      <c r="C45" s="66"/>
      <c r="D45" s="45"/>
      <c r="E45" s="45"/>
      <c r="F45" s="5"/>
      <c r="G45" s="46"/>
      <c r="H45" s="46"/>
      <c r="I45" s="46"/>
      <c r="J45" s="46"/>
      <c r="K45" s="46"/>
      <c r="L45" s="46"/>
      <c r="M45" s="32"/>
      <c r="N45" s="33"/>
      <c r="O45" s="47"/>
      <c r="P45" s="47"/>
      <c r="Q45" s="47"/>
      <c r="R45" s="47"/>
      <c r="S45" s="47"/>
      <c r="T45" s="57"/>
      <c r="U45" s="57"/>
      <c r="V45" s="57"/>
      <c r="W45" s="34"/>
    </row>
  </sheetData>
  <mergeCells count="128">
    <mergeCell ref="A1:X1"/>
    <mergeCell ref="A2:X2"/>
    <mergeCell ref="B3:C3"/>
    <mergeCell ref="A4:X4"/>
    <mergeCell ref="A5:A6"/>
    <mergeCell ref="C5:C6"/>
    <mergeCell ref="D5:D6"/>
    <mergeCell ref="E5:E6"/>
    <mergeCell ref="F5:F6"/>
    <mergeCell ref="G5:G6"/>
    <mergeCell ref="H5:K5"/>
    <mergeCell ref="L5:L6"/>
    <mergeCell ref="M5:M6"/>
    <mergeCell ref="N5:N6"/>
    <mergeCell ref="O5:O6"/>
    <mergeCell ref="P5:P6"/>
    <mergeCell ref="Q5:T5"/>
    <mergeCell ref="U5:U6"/>
    <mergeCell ref="V5:V6"/>
    <mergeCell ref="W5:W6"/>
    <mergeCell ref="X5:X6"/>
    <mergeCell ref="E11:E12"/>
    <mergeCell ref="F11:F14"/>
    <mergeCell ref="X11:X13"/>
    <mergeCell ref="B13:B14"/>
    <mergeCell ref="C13:C14"/>
    <mergeCell ref="D13:D14"/>
    <mergeCell ref="E13:E14"/>
    <mergeCell ref="G14:L14"/>
    <mergeCell ref="O14:V14"/>
    <mergeCell ref="X23:X25"/>
    <mergeCell ref="B25:B26"/>
    <mergeCell ref="C25:C26"/>
    <mergeCell ref="D25:D26"/>
    <mergeCell ref="E25:E26"/>
    <mergeCell ref="G26:L26"/>
    <mergeCell ref="O26:V26"/>
    <mergeCell ref="A15:A18"/>
    <mergeCell ref="B15:B16"/>
    <mergeCell ref="C15:C16"/>
    <mergeCell ref="D15:D16"/>
    <mergeCell ref="C41:H41"/>
    <mergeCell ref="C43:H43"/>
    <mergeCell ref="A35:A38"/>
    <mergeCell ref="B35:B36"/>
    <mergeCell ref="C35:C36"/>
    <mergeCell ref="D35:D36"/>
    <mergeCell ref="E35:E36"/>
    <mergeCell ref="F35:F38"/>
    <mergeCell ref="A7:A10"/>
    <mergeCell ref="B7:B8"/>
    <mergeCell ref="C7:C8"/>
    <mergeCell ref="D7:D8"/>
    <mergeCell ref="E7:E8"/>
    <mergeCell ref="F7:F10"/>
    <mergeCell ref="A23:A26"/>
    <mergeCell ref="B23:B24"/>
    <mergeCell ref="C23:C24"/>
    <mergeCell ref="D23:D24"/>
    <mergeCell ref="E23:E24"/>
    <mergeCell ref="F23:F26"/>
    <mergeCell ref="A11:A14"/>
    <mergeCell ref="B11:B12"/>
    <mergeCell ref="C11:C12"/>
    <mergeCell ref="D11:D12"/>
    <mergeCell ref="A19:A22"/>
    <mergeCell ref="B19:B20"/>
    <mergeCell ref="C19:C20"/>
    <mergeCell ref="D19:D20"/>
    <mergeCell ref="E19:E20"/>
    <mergeCell ref="F19:F22"/>
    <mergeCell ref="B21:B22"/>
    <mergeCell ref="C21:C22"/>
    <mergeCell ref="C39:F39"/>
    <mergeCell ref="A27:A30"/>
    <mergeCell ref="B27:B28"/>
    <mergeCell ref="C27:C28"/>
    <mergeCell ref="D27:D28"/>
    <mergeCell ref="E27:E28"/>
    <mergeCell ref="F27:F30"/>
    <mergeCell ref="B29:B30"/>
    <mergeCell ref="C29:C30"/>
    <mergeCell ref="D29:D30"/>
    <mergeCell ref="E29:E30"/>
    <mergeCell ref="X35:X37"/>
    <mergeCell ref="B37:B38"/>
    <mergeCell ref="C37:C38"/>
    <mergeCell ref="D37:D38"/>
    <mergeCell ref="E37:E38"/>
    <mergeCell ref="G38:L38"/>
    <mergeCell ref="O38:V38"/>
    <mergeCell ref="A31:A34"/>
    <mergeCell ref="B31:B32"/>
    <mergeCell ref="C31:C32"/>
    <mergeCell ref="D31:D32"/>
    <mergeCell ref="E31:E32"/>
    <mergeCell ref="F31:F34"/>
    <mergeCell ref="X31:X33"/>
    <mergeCell ref="B33:B34"/>
    <mergeCell ref="C33:C34"/>
    <mergeCell ref="D33:D34"/>
    <mergeCell ref="E33:E34"/>
    <mergeCell ref="G34:L34"/>
    <mergeCell ref="O34:V34"/>
    <mergeCell ref="B9:B10"/>
    <mergeCell ref="C9:C10"/>
    <mergeCell ref="D9:D10"/>
    <mergeCell ref="E9:E10"/>
    <mergeCell ref="G10:L10"/>
    <mergeCell ref="O10:V10"/>
    <mergeCell ref="X27:X29"/>
    <mergeCell ref="G30:L30"/>
    <mergeCell ref="O30:V30"/>
    <mergeCell ref="X15:X17"/>
    <mergeCell ref="B17:B18"/>
    <mergeCell ref="C17:C18"/>
    <mergeCell ref="D17:D18"/>
    <mergeCell ref="E17:E18"/>
    <mergeCell ref="G18:L18"/>
    <mergeCell ref="O18:V18"/>
    <mergeCell ref="X19:X21"/>
    <mergeCell ref="D21:D22"/>
    <mergeCell ref="E21:E22"/>
    <mergeCell ref="G22:L22"/>
    <mergeCell ref="O22:V22"/>
    <mergeCell ref="E15:E16"/>
    <mergeCell ref="F15:F18"/>
    <mergeCell ref="X7:X9"/>
  </mergeCells>
  <phoneticPr fontId="0" type="noConversion"/>
  <printOptions horizontalCentered="1"/>
  <pageMargins left="0.23622047244094491" right="0.23622047244094491" top="0.31496062992125984" bottom="0.31496062992125984" header="3.937007874015748E-2" footer="3.937007874015748E-2"/>
  <pageSetup paperSize="9" scale="68" orientation="landscape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X53"/>
  <sheetViews>
    <sheetView view="pageBreakPreview" zoomScale="80" zoomScaleNormal="100" zoomScaleSheetLayoutView="80" workbookViewId="0">
      <selection activeCell="A11" sqref="A11:C22"/>
    </sheetView>
  </sheetViews>
  <sheetFormatPr defaultColWidth="9.140625" defaultRowHeight="15"/>
  <cols>
    <col min="1" max="1" width="4" style="6" customWidth="1"/>
    <col min="2" max="2" width="15.5703125" style="48" customWidth="1"/>
    <col min="3" max="3" width="23.85546875" style="6" customWidth="1"/>
    <col min="4" max="4" width="6.42578125" style="6" customWidth="1"/>
    <col min="5" max="5" width="6" style="6" customWidth="1"/>
    <col min="6" max="6" width="17.28515625" style="6" customWidth="1"/>
    <col min="7" max="7" width="14.7109375" style="6" customWidth="1"/>
    <col min="8" max="11" width="5.7109375" style="6" customWidth="1"/>
    <col min="12" max="12" width="8.7109375" style="6" customWidth="1"/>
    <col min="13" max="13" width="8.42578125" style="6" customWidth="1"/>
    <col min="14" max="15" width="8.5703125" style="6" customWidth="1"/>
    <col min="16" max="16" width="8.28515625" style="6" customWidth="1"/>
    <col min="17" max="20" width="5.7109375" style="6" customWidth="1"/>
    <col min="21" max="21" width="8.5703125" style="6" customWidth="1"/>
    <col min="22" max="22" width="8.7109375" style="6" customWidth="1"/>
    <col min="23" max="23" width="10.7109375" style="6" customWidth="1"/>
    <col min="24" max="24" width="8.28515625" style="6" customWidth="1"/>
    <col min="25" max="16384" width="9.140625" style="1"/>
  </cols>
  <sheetData>
    <row r="3" spans="1:24" ht="20.25">
      <c r="A3" s="147" t="s">
        <v>51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</row>
    <row r="4" spans="1:24" ht="20.25">
      <c r="A4" s="147" t="s">
        <v>60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</row>
    <row r="5" spans="1:24" ht="15.75">
      <c r="B5" s="6"/>
      <c r="C5" s="7"/>
      <c r="D5" s="7"/>
    </row>
    <row r="6" spans="1:24" ht="15.75">
      <c r="B6" s="6"/>
      <c r="C6" s="7"/>
      <c r="D6" s="7"/>
    </row>
    <row r="7" spans="1:24" ht="16.5" thickBot="1">
      <c r="B7" s="148" t="s">
        <v>53</v>
      </c>
      <c r="C7" s="148"/>
      <c r="G7" s="7"/>
      <c r="T7" s="7" t="s">
        <v>52</v>
      </c>
    </row>
    <row r="8" spans="1:24" ht="18.75" thickBot="1">
      <c r="A8" s="149" t="s">
        <v>61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1"/>
    </row>
    <row r="9" spans="1:24" ht="15.75" thickBot="1">
      <c r="A9" s="152" t="s">
        <v>0</v>
      </c>
      <c r="B9" s="8" t="s">
        <v>2</v>
      </c>
      <c r="C9" s="152" t="s">
        <v>1</v>
      </c>
      <c r="D9" s="155" t="s">
        <v>28</v>
      </c>
      <c r="E9" s="157" t="s">
        <v>27</v>
      </c>
      <c r="F9" s="159" t="s">
        <v>17</v>
      </c>
      <c r="G9" s="161" t="s">
        <v>3</v>
      </c>
      <c r="H9" s="163" t="s">
        <v>37</v>
      </c>
      <c r="I9" s="164"/>
      <c r="J9" s="164"/>
      <c r="K9" s="165"/>
      <c r="L9" s="166" t="s">
        <v>32</v>
      </c>
      <c r="M9" s="166" t="s">
        <v>33</v>
      </c>
      <c r="N9" s="166" t="s">
        <v>34</v>
      </c>
      <c r="O9" s="168" t="s">
        <v>26</v>
      </c>
      <c r="P9" s="157" t="s">
        <v>31</v>
      </c>
      <c r="Q9" s="163" t="s">
        <v>38</v>
      </c>
      <c r="R9" s="164"/>
      <c r="S9" s="164"/>
      <c r="T9" s="165"/>
      <c r="U9" s="166" t="s">
        <v>30</v>
      </c>
      <c r="V9" s="166" t="s">
        <v>29</v>
      </c>
      <c r="W9" s="166" t="s">
        <v>35</v>
      </c>
      <c r="X9" s="166" t="s">
        <v>42</v>
      </c>
    </row>
    <row r="10" spans="1:24" ht="15.75" thickBot="1">
      <c r="A10" s="153"/>
      <c r="B10" s="42" t="s">
        <v>16</v>
      </c>
      <c r="C10" s="154"/>
      <c r="D10" s="156"/>
      <c r="E10" s="158"/>
      <c r="F10" s="160"/>
      <c r="G10" s="162"/>
      <c r="H10" s="64" t="s">
        <v>19</v>
      </c>
      <c r="I10" s="64" t="s">
        <v>20</v>
      </c>
      <c r="J10" s="64" t="s">
        <v>21</v>
      </c>
      <c r="K10" s="64" t="s">
        <v>22</v>
      </c>
      <c r="L10" s="167" t="s">
        <v>11</v>
      </c>
      <c r="M10" s="167" t="s">
        <v>23</v>
      </c>
      <c r="N10" s="167" t="s">
        <v>24</v>
      </c>
      <c r="O10" s="169"/>
      <c r="P10" s="158" t="s">
        <v>25</v>
      </c>
      <c r="Q10" s="64" t="s">
        <v>5</v>
      </c>
      <c r="R10" s="64" t="s">
        <v>6</v>
      </c>
      <c r="S10" s="64" t="s">
        <v>7</v>
      </c>
      <c r="T10" s="64" t="s">
        <v>8</v>
      </c>
      <c r="U10" s="167" t="s">
        <v>10</v>
      </c>
      <c r="V10" s="167" t="s">
        <v>9</v>
      </c>
      <c r="W10" s="167" t="s">
        <v>12</v>
      </c>
      <c r="X10" s="167" t="s">
        <v>15</v>
      </c>
    </row>
    <row r="11" spans="1:24" ht="15.75" thickBot="1">
      <c r="A11" s="137">
        <v>1</v>
      </c>
      <c r="B11" s="140" t="s">
        <v>89</v>
      </c>
      <c r="C11" s="142" t="s">
        <v>62</v>
      </c>
      <c r="D11" s="127">
        <v>2002</v>
      </c>
      <c r="E11" s="127" t="s">
        <v>46</v>
      </c>
      <c r="F11" s="124" t="s">
        <v>156</v>
      </c>
      <c r="G11" s="89" t="s">
        <v>4</v>
      </c>
      <c r="H11" s="10">
        <v>9.3000000000000007</v>
      </c>
      <c r="I11" s="11">
        <v>9.1999999999999993</v>
      </c>
      <c r="J11" s="12">
        <v>9.1999999999999993</v>
      </c>
      <c r="K11" s="13">
        <v>9.4</v>
      </c>
      <c r="L11" s="14">
        <v>0</v>
      </c>
      <c r="M11" s="15">
        <f>(H11+I11+J11+K11-MAX(H11:K11)-MIN(H11:K11))/2</f>
        <v>9.2500000000000018</v>
      </c>
      <c r="N11" s="55">
        <f>M11*2</f>
        <v>18.500000000000004</v>
      </c>
      <c r="O11" s="16">
        <v>80</v>
      </c>
      <c r="P11" s="93">
        <v>0.7</v>
      </c>
      <c r="Q11" s="10">
        <v>8.8000000000000007</v>
      </c>
      <c r="R11" s="11">
        <v>8.6999999999999993</v>
      </c>
      <c r="S11" s="12">
        <v>8.6999999999999993</v>
      </c>
      <c r="T11" s="13">
        <v>8.5</v>
      </c>
      <c r="U11" s="15">
        <f>(Q11+R11+S11+T11-MAX(Q11:T11)-MIN(Q11:T11))/2</f>
        <v>8.7000000000000011</v>
      </c>
      <c r="V11" s="92">
        <v>0.3</v>
      </c>
      <c r="W11" s="62">
        <f>SUM(U11,N11,P11)-L11-V11</f>
        <v>27.6</v>
      </c>
      <c r="X11" s="112" t="s">
        <v>46</v>
      </c>
    </row>
    <row r="12" spans="1:24" ht="15.75" thickBot="1">
      <c r="A12" s="138"/>
      <c r="B12" s="141"/>
      <c r="C12" s="102"/>
      <c r="D12" s="104"/>
      <c r="E12" s="104"/>
      <c r="F12" s="104"/>
      <c r="G12" s="90" t="s">
        <v>18</v>
      </c>
      <c r="H12" s="10">
        <v>8.6999999999999993</v>
      </c>
      <c r="I12" s="11">
        <v>8.6999999999999993</v>
      </c>
      <c r="J12" s="12">
        <v>8.6999999999999993</v>
      </c>
      <c r="K12" s="13">
        <v>8.1</v>
      </c>
      <c r="L12" s="14">
        <v>1</v>
      </c>
      <c r="M12" s="15">
        <f>(H12+I12+J12+K12-MAX(H12:K12)-MIN(H12:K12))/2</f>
        <v>8.6999999999999993</v>
      </c>
      <c r="N12" s="55">
        <f>M12*2</f>
        <v>17.399999999999999</v>
      </c>
      <c r="O12" s="16">
        <v>60</v>
      </c>
      <c r="P12" s="17">
        <v>0.5</v>
      </c>
      <c r="Q12" s="10">
        <v>8.6999999999999993</v>
      </c>
      <c r="R12" s="11">
        <v>8.4</v>
      </c>
      <c r="S12" s="12">
        <v>8.1999999999999993</v>
      </c>
      <c r="T12" s="13">
        <v>8.6999999999999993</v>
      </c>
      <c r="U12" s="15">
        <f>(Q12+R12+S12+T12-MAX(Q12:T12)-MIN(Q12:T12))/2</f>
        <v>8.5500000000000007</v>
      </c>
      <c r="V12" s="92">
        <v>0.3</v>
      </c>
      <c r="W12" s="19">
        <f>SUM(U12,N12,P12)-L12-V12</f>
        <v>25.15</v>
      </c>
      <c r="X12" s="113"/>
    </row>
    <row r="13" spans="1:24" ht="21" thickBot="1">
      <c r="A13" s="138"/>
      <c r="B13" s="100" t="s">
        <v>154</v>
      </c>
      <c r="C13" s="102" t="s">
        <v>63</v>
      </c>
      <c r="D13" s="104">
        <v>2006</v>
      </c>
      <c r="E13" s="104" t="s">
        <v>46</v>
      </c>
      <c r="F13" s="104"/>
      <c r="G13" s="3" t="s">
        <v>39</v>
      </c>
      <c r="H13" s="20">
        <v>9.3000000000000007</v>
      </c>
      <c r="I13" s="21">
        <v>9.4</v>
      </c>
      <c r="J13" s="22">
        <v>9.3000000000000007</v>
      </c>
      <c r="K13" s="23">
        <v>9.1999999999999993</v>
      </c>
      <c r="L13" s="24">
        <v>0</v>
      </c>
      <c r="M13" s="25">
        <f>(H13+I13+J13+K13-MAX(H13:K13)-MIN(H13:K13))/2</f>
        <v>9.3000000000000025</v>
      </c>
      <c r="N13" s="56">
        <f>M13*2</f>
        <v>18.600000000000005</v>
      </c>
      <c r="O13" s="9">
        <v>87</v>
      </c>
      <c r="P13" s="17">
        <v>0.8</v>
      </c>
      <c r="Q13" s="20">
        <v>8.5</v>
      </c>
      <c r="R13" s="21">
        <v>8.5</v>
      </c>
      <c r="S13" s="22">
        <v>8.9</v>
      </c>
      <c r="T13" s="23">
        <v>8.8000000000000007</v>
      </c>
      <c r="U13" s="15">
        <f>(Q13+R13+S13+T13-MAX(Q13:T13)-MIN(Q13:T13))/2</f>
        <v>8.6500000000000021</v>
      </c>
      <c r="V13" s="26">
        <v>0.6</v>
      </c>
      <c r="W13" s="19">
        <f>SUM(U13,N13,P13)-L13-V13</f>
        <v>27.450000000000006</v>
      </c>
      <c r="X13" s="114"/>
    </row>
    <row r="14" spans="1:24" ht="15.75" thickBot="1">
      <c r="A14" s="139"/>
      <c r="B14" s="101"/>
      <c r="C14" s="103"/>
      <c r="D14" s="105"/>
      <c r="E14" s="105"/>
      <c r="F14" s="128"/>
      <c r="G14" s="106" t="s">
        <v>36</v>
      </c>
      <c r="H14" s="107"/>
      <c r="I14" s="107"/>
      <c r="J14" s="107"/>
      <c r="K14" s="107"/>
      <c r="L14" s="108"/>
      <c r="M14" s="29">
        <f>SUM(M11:M13)-L11-L12-L13</f>
        <v>26.250000000000007</v>
      </c>
      <c r="N14" s="30"/>
      <c r="O14" s="109" t="s">
        <v>40</v>
      </c>
      <c r="P14" s="110"/>
      <c r="Q14" s="110"/>
      <c r="R14" s="110"/>
      <c r="S14" s="110"/>
      <c r="T14" s="110"/>
      <c r="U14" s="110"/>
      <c r="V14" s="111"/>
      <c r="W14" s="52">
        <f>SUM(W11:W13)</f>
        <v>80.2</v>
      </c>
      <c r="X14" s="85">
        <f>M14</f>
        <v>26.250000000000007</v>
      </c>
    </row>
    <row r="15" spans="1:24" ht="15.75" thickBot="1">
      <c r="A15" s="137">
        <v>2</v>
      </c>
      <c r="B15" s="140" t="s">
        <v>146</v>
      </c>
      <c r="C15" s="142" t="s">
        <v>64</v>
      </c>
      <c r="D15" s="127">
        <v>2006</v>
      </c>
      <c r="E15" s="127" t="s">
        <v>46</v>
      </c>
      <c r="F15" s="124" t="s">
        <v>148</v>
      </c>
      <c r="G15" s="89" t="s">
        <v>4</v>
      </c>
      <c r="H15" s="10">
        <v>8.9</v>
      </c>
      <c r="I15" s="11">
        <v>9.1999999999999993</v>
      </c>
      <c r="J15" s="12">
        <v>8.8000000000000007</v>
      </c>
      <c r="K15" s="13">
        <v>9</v>
      </c>
      <c r="L15" s="14">
        <v>0</v>
      </c>
      <c r="M15" s="15">
        <f>(H15+I15+J15+K15-MAX(H15:K15)-MIN(H15:K15))/2</f>
        <v>8.9500000000000028</v>
      </c>
      <c r="N15" s="55">
        <f>M15*2</f>
        <v>17.900000000000006</v>
      </c>
      <c r="O15" s="16">
        <v>70</v>
      </c>
      <c r="P15" s="93">
        <v>0.7</v>
      </c>
      <c r="Q15" s="10">
        <v>8.3000000000000007</v>
      </c>
      <c r="R15" s="11">
        <v>8.3000000000000007</v>
      </c>
      <c r="S15" s="12">
        <v>8.1999999999999993</v>
      </c>
      <c r="T15" s="13">
        <v>8</v>
      </c>
      <c r="U15" s="15">
        <f>(Q15+R15+S15+T15-MAX(Q15:T15)-MIN(Q15:T15))/2</f>
        <v>8.2499999999999982</v>
      </c>
      <c r="V15" s="92">
        <v>0.4</v>
      </c>
      <c r="W15" s="62">
        <f>SUM(U15,N15,P15)-L15-V15</f>
        <v>26.450000000000006</v>
      </c>
      <c r="X15" s="112" t="s">
        <v>46</v>
      </c>
    </row>
    <row r="16" spans="1:24" ht="15.75" thickBot="1">
      <c r="A16" s="138"/>
      <c r="B16" s="141"/>
      <c r="C16" s="102"/>
      <c r="D16" s="104"/>
      <c r="E16" s="104"/>
      <c r="F16" s="104"/>
      <c r="G16" s="90" t="s">
        <v>18</v>
      </c>
      <c r="H16" s="10">
        <v>8.6999999999999993</v>
      </c>
      <c r="I16" s="11">
        <v>8.8000000000000007</v>
      </c>
      <c r="J16" s="12">
        <v>8.5</v>
      </c>
      <c r="K16" s="13">
        <v>8.8000000000000007</v>
      </c>
      <c r="L16" s="14">
        <v>0</v>
      </c>
      <c r="M16" s="15">
        <f>(H16+I16+J16+K16-MAX(H16:K16)-MIN(H16:K16))/2</f>
        <v>8.7499999999999982</v>
      </c>
      <c r="N16" s="55">
        <f>M16*2</f>
        <v>17.499999999999996</v>
      </c>
      <c r="O16" s="16">
        <v>52</v>
      </c>
      <c r="P16" s="17">
        <v>0.5</v>
      </c>
      <c r="Q16" s="10">
        <v>8.5</v>
      </c>
      <c r="R16" s="11">
        <v>8.1999999999999993</v>
      </c>
      <c r="S16" s="12">
        <v>8</v>
      </c>
      <c r="T16" s="13">
        <v>8</v>
      </c>
      <c r="U16" s="15">
        <f>(Q16+R16+S16+T16-MAX(Q16:T16)-MIN(Q16:T16))/2</f>
        <v>8.1000000000000014</v>
      </c>
      <c r="V16" s="92">
        <v>0.1</v>
      </c>
      <c r="W16" s="19">
        <f>SUM(U16,N16,P16)-L16-V16</f>
        <v>25.999999999999996</v>
      </c>
      <c r="X16" s="113"/>
    </row>
    <row r="17" spans="1:24" ht="20.25" thickBot="1">
      <c r="A17" s="138"/>
      <c r="B17" s="100" t="s">
        <v>147</v>
      </c>
      <c r="C17" s="102" t="s">
        <v>65</v>
      </c>
      <c r="D17" s="104">
        <v>2004</v>
      </c>
      <c r="E17" s="104" t="s">
        <v>46</v>
      </c>
      <c r="F17" s="104"/>
      <c r="G17" s="54" t="s">
        <v>39</v>
      </c>
      <c r="H17" s="20">
        <v>8.8000000000000007</v>
      </c>
      <c r="I17" s="21">
        <v>8.5</v>
      </c>
      <c r="J17" s="22">
        <v>8.8000000000000007</v>
      </c>
      <c r="K17" s="23">
        <v>8.6</v>
      </c>
      <c r="L17" s="24">
        <v>0</v>
      </c>
      <c r="M17" s="25">
        <f>(H17+I17+J17+K17-MAX(H17:K17)-MIN(H17:K17))/2</f>
        <v>8.7000000000000011</v>
      </c>
      <c r="N17" s="56">
        <f>M17*2</f>
        <v>17.400000000000002</v>
      </c>
      <c r="O17" s="9">
        <v>78</v>
      </c>
      <c r="P17" s="17">
        <v>0.78</v>
      </c>
      <c r="Q17" s="20">
        <v>8.5</v>
      </c>
      <c r="R17" s="21">
        <v>8.3000000000000007</v>
      </c>
      <c r="S17" s="22">
        <v>8.3000000000000007</v>
      </c>
      <c r="T17" s="23">
        <v>8.3000000000000007</v>
      </c>
      <c r="U17" s="15">
        <f>(Q17+R17+S17+T17-MAX(Q17:T17)-MIN(Q17:T17))/2</f>
        <v>8.3000000000000025</v>
      </c>
      <c r="V17" s="26">
        <v>0.1</v>
      </c>
      <c r="W17" s="19">
        <f>SUM(U17,N17,P17)-L17-V17</f>
        <v>26.380000000000003</v>
      </c>
      <c r="X17" s="114"/>
    </row>
    <row r="18" spans="1:24" ht="15.75" thickBot="1">
      <c r="A18" s="139"/>
      <c r="B18" s="101"/>
      <c r="C18" s="103"/>
      <c r="D18" s="128"/>
      <c r="E18" s="105"/>
      <c r="F18" s="128"/>
      <c r="G18" s="106" t="s">
        <v>36</v>
      </c>
      <c r="H18" s="107"/>
      <c r="I18" s="107"/>
      <c r="J18" s="107"/>
      <c r="K18" s="107"/>
      <c r="L18" s="108"/>
      <c r="M18" s="29">
        <f>SUM(M15:M17)-L15-L16-L17</f>
        <v>26.400000000000006</v>
      </c>
      <c r="N18" s="30"/>
      <c r="O18" s="109" t="s">
        <v>40</v>
      </c>
      <c r="P18" s="110"/>
      <c r="Q18" s="110"/>
      <c r="R18" s="110"/>
      <c r="S18" s="110"/>
      <c r="T18" s="110"/>
      <c r="U18" s="110"/>
      <c r="V18" s="111"/>
      <c r="W18" s="52">
        <f>SUM(W15:W17)</f>
        <v>78.830000000000013</v>
      </c>
      <c r="X18" s="85">
        <f>M18</f>
        <v>26.400000000000006</v>
      </c>
    </row>
    <row r="19" spans="1:24" ht="15.75" thickBot="1">
      <c r="A19" s="137">
        <v>3</v>
      </c>
      <c r="B19" s="140" t="s">
        <v>146</v>
      </c>
      <c r="C19" s="142" t="s">
        <v>66</v>
      </c>
      <c r="D19" s="127">
        <v>2006</v>
      </c>
      <c r="E19" s="127" t="s">
        <v>46</v>
      </c>
      <c r="F19" s="124" t="s">
        <v>148</v>
      </c>
      <c r="G19" s="89" t="s">
        <v>4</v>
      </c>
      <c r="H19" s="10">
        <v>8.8000000000000007</v>
      </c>
      <c r="I19" s="11">
        <v>8.5</v>
      </c>
      <c r="J19" s="12">
        <v>8.8000000000000007</v>
      </c>
      <c r="K19" s="13">
        <v>8.8000000000000007</v>
      </c>
      <c r="L19" s="14">
        <v>0</v>
      </c>
      <c r="M19" s="15">
        <f>(H19+I19+J19+K19-MAX(H19:K19)-MIN(H19:K19))/2</f>
        <v>8.8000000000000025</v>
      </c>
      <c r="N19" s="55">
        <f>M19*2</f>
        <v>17.600000000000005</v>
      </c>
      <c r="O19" s="16">
        <v>70</v>
      </c>
      <c r="P19" s="93">
        <v>0.7</v>
      </c>
      <c r="Q19" s="10">
        <v>7.8</v>
      </c>
      <c r="R19" s="11">
        <v>8.1</v>
      </c>
      <c r="S19" s="12">
        <v>7.7</v>
      </c>
      <c r="T19" s="13">
        <v>7.8</v>
      </c>
      <c r="U19" s="15">
        <f>(Q19+R19+S19+T19-MAX(Q19:T19)-MIN(Q19:T19))/2</f>
        <v>7.7999999999999989</v>
      </c>
      <c r="V19" s="92">
        <v>0.3</v>
      </c>
      <c r="W19" s="62">
        <f>SUM(U19,N19,P19)-L19-V19</f>
        <v>25.800000000000004</v>
      </c>
      <c r="X19" s="112" t="s">
        <v>46</v>
      </c>
    </row>
    <row r="20" spans="1:24" ht="15.75" thickBot="1">
      <c r="A20" s="138"/>
      <c r="B20" s="141"/>
      <c r="C20" s="102"/>
      <c r="D20" s="104"/>
      <c r="E20" s="104"/>
      <c r="F20" s="104"/>
      <c r="G20" s="90" t="s">
        <v>18</v>
      </c>
      <c r="H20" s="10">
        <v>8.9</v>
      </c>
      <c r="I20" s="11">
        <v>8.8000000000000007</v>
      </c>
      <c r="J20" s="12">
        <v>8.3000000000000007</v>
      </c>
      <c r="K20" s="13">
        <v>8.8000000000000007</v>
      </c>
      <c r="L20" s="14">
        <v>0</v>
      </c>
      <c r="M20" s="15">
        <f>(H20+I20+J20+K20-MAX(H20:K20)-MIN(H20:K20))/2</f>
        <v>8.8000000000000025</v>
      </c>
      <c r="N20" s="55">
        <f>M20*2</f>
        <v>17.600000000000005</v>
      </c>
      <c r="O20" s="16">
        <v>50</v>
      </c>
      <c r="P20" s="17">
        <v>0.5</v>
      </c>
      <c r="Q20" s="10">
        <v>8</v>
      </c>
      <c r="R20" s="11">
        <v>8</v>
      </c>
      <c r="S20" s="12">
        <v>7.7</v>
      </c>
      <c r="T20" s="13">
        <v>7.6</v>
      </c>
      <c r="U20" s="15">
        <f>(Q20+R20+S20+T20-MAX(Q20:T20)-MIN(Q20:T20))/2</f>
        <v>7.8499999999999988</v>
      </c>
      <c r="V20" s="92">
        <v>0.3</v>
      </c>
      <c r="W20" s="19">
        <f>SUM(U20,N20,P20)-L20-V20</f>
        <v>25.650000000000002</v>
      </c>
      <c r="X20" s="113"/>
    </row>
    <row r="21" spans="1:24" ht="21" thickBot="1">
      <c r="A21" s="138"/>
      <c r="B21" s="100" t="s">
        <v>147</v>
      </c>
      <c r="C21" s="102" t="s">
        <v>67</v>
      </c>
      <c r="D21" s="104">
        <v>2002</v>
      </c>
      <c r="E21" s="104" t="s">
        <v>46</v>
      </c>
      <c r="F21" s="104"/>
      <c r="G21" s="3" t="s">
        <v>39</v>
      </c>
      <c r="H21" s="20">
        <v>8.8000000000000007</v>
      </c>
      <c r="I21" s="21">
        <v>8.8000000000000007</v>
      </c>
      <c r="J21" s="22">
        <v>8.6999999999999993</v>
      </c>
      <c r="K21" s="23">
        <v>8.9</v>
      </c>
      <c r="L21" s="24">
        <v>0</v>
      </c>
      <c r="M21" s="25">
        <f>(H21+I21+J21+K21-MAX(H21:K21)-MIN(H21:K21))/2</f>
        <v>8.8000000000000025</v>
      </c>
      <c r="N21" s="56">
        <f>M21*2</f>
        <v>17.600000000000005</v>
      </c>
      <c r="O21" s="9">
        <v>81</v>
      </c>
      <c r="P21" s="17">
        <v>0.8</v>
      </c>
      <c r="Q21" s="20">
        <v>7.9</v>
      </c>
      <c r="R21" s="21">
        <v>8.3000000000000007</v>
      </c>
      <c r="S21" s="22">
        <v>7.6</v>
      </c>
      <c r="T21" s="23">
        <v>7.6</v>
      </c>
      <c r="U21" s="15">
        <f>(Q21+R21+S21+T21-MAX(Q21:T21)-MIN(Q21:T21))/2</f>
        <v>7.7500000000000027</v>
      </c>
      <c r="V21" s="26">
        <v>0.3</v>
      </c>
      <c r="W21" s="19">
        <f>SUM(U21,N21,P21)-L21-V21</f>
        <v>25.850000000000009</v>
      </c>
      <c r="X21" s="114"/>
    </row>
    <row r="22" spans="1:24" ht="15.75" thickBot="1">
      <c r="A22" s="139"/>
      <c r="B22" s="101"/>
      <c r="C22" s="103"/>
      <c r="D22" s="105"/>
      <c r="E22" s="105"/>
      <c r="F22" s="128"/>
      <c r="G22" s="106" t="s">
        <v>36</v>
      </c>
      <c r="H22" s="107"/>
      <c r="I22" s="107"/>
      <c r="J22" s="107"/>
      <c r="K22" s="107"/>
      <c r="L22" s="108"/>
      <c r="M22" s="29">
        <f>SUM(M19:M21)-L19-L20-L21</f>
        <v>26.400000000000006</v>
      </c>
      <c r="N22" s="30"/>
      <c r="O22" s="109" t="s">
        <v>40</v>
      </c>
      <c r="P22" s="110"/>
      <c r="Q22" s="110"/>
      <c r="R22" s="110"/>
      <c r="S22" s="110"/>
      <c r="T22" s="110"/>
      <c r="U22" s="110"/>
      <c r="V22" s="111"/>
      <c r="W22" s="52">
        <f>SUM(W19:W21)</f>
        <v>77.300000000000011</v>
      </c>
      <c r="X22" s="85">
        <f>M22</f>
        <v>26.400000000000006</v>
      </c>
    </row>
    <row r="23" spans="1:24">
      <c r="A23" s="43"/>
      <c r="B23" s="96"/>
      <c r="C23" s="66"/>
      <c r="D23" s="74"/>
      <c r="E23" s="74"/>
      <c r="F23" s="67"/>
      <c r="G23" s="46"/>
      <c r="H23" s="46"/>
      <c r="I23" s="46"/>
      <c r="J23" s="46"/>
      <c r="K23" s="46"/>
      <c r="L23" s="46"/>
      <c r="M23" s="32"/>
      <c r="N23" s="33"/>
      <c r="O23" s="47"/>
      <c r="P23" s="47"/>
      <c r="Q23" s="47"/>
      <c r="R23" s="47"/>
      <c r="S23" s="47"/>
      <c r="T23" s="47"/>
      <c r="U23" s="47"/>
      <c r="V23" s="47"/>
      <c r="W23" s="34"/>
      <c r="X23" s="97"/>
    </row>
    <row r="24" spans="1:24">
      <c r="A24" s="43"/>
      <c r="B24" s="96"/>
      <c r="C24" s="66"/>
      <c r="D24" s="74"/>
      <c r="E24" s="74"/>
      <c r="F24" s="67"/>
      <c r="G24" s="46"/>
      <c r="H24" s="46"/>
      <c r="I24" s="46"/>
      <c r="J24" s="46"/>
      <c r="K24" s="46"/>
      <c r="L24" s="46"/>
      <c r="M24" s="32"/>
      <c r="N24" s="33"/>
      <c r="O24" s="47"/>
      <c r="P24" s="47"/>
      <c r="Q24" s="47"/>
      <c r="R24" s="47"/>
      <c r="S24" s="47"/>
      <c r="T24" s="47"/>
      <c r="U24" s="47"/>
      <c r="V24" s="47"/>
      <c r="W24" s="34"/>
      <c r="X24" s="97"/>
    </row>
    <row r="25" spans="1:24">
      <c r="A25" s="43"/>
      <c r="B25" s="50"/>
      <c r="C25" s="44"/>
      <c r="D25" s="45"/>
      <c r="E25" s="45"/>
      <c r="F25" s="5"/>
      <c r="G25" s="46"/>
      <c r="H25" s="46"/>
      <c r="I25" s="46"/>
      <c r="J25" s="46"/>
      <c r="K25" s="46"/>
      <c r="L25" s="46"/>
      <c r="M25" s="32"/>
      <c r="N25" s="33"/>
      <c r="O25" s="47"/>
      <c r="P25" s="47"/>
      <c r="Q25" s="47"/>
      <c r="R25" s="47"/>
      <c r="S25" s="47"/>
      <c r="T25" s="57"/>
      <c r="U25" s="57"/>
      <c r="V25" s="57"/>
      <c r="W25" s="34"/>
      <c r="X25" s="35"/>
    </row>
    <row r="26" spans="1:24">
      <c r="A26" s="43"/>
      <c r="B26" s="58"/>
      <c r="C26" s="132" t="s">
        <v>41</v>
      </c>
      <c r="D26" s="132"/>
      <c r="E26" s="132"/>
      <c r="F26" s="13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6"/>
      <c r="S26" s="2"/>
      <c r="T26" s="4" t="s">
        <v>55</v>
      </c>
      <c r="U26" s="4"/>
      <c r="V26" s="59"/>
      <c r="W26" s="34"/>
    </row>
    <row r="27" spans="1:24">
      <c r="A27" s="43"/>
      <c r="B27" s="58"/>
      <c r="C27" s="65" t="s">
        <v>59</v>
      </c>
      <c r="D27" s="2"/>
      <c r="E27" s="2"/>
      <c r="F27" s="3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36"/>
      <c r="S27" s="2"/>
      <c r="T27" s="4" t="s">
        <v>44</v>
      </c>
      <c r="U27" s="4"/>
      <c r="V27" s="59"/>
      <c r="W27" s="34"/>
    </row>
    <row r="28" spans="1:24" ht="15.75">
      <c r="A28" s="43"/>
      <c r="B28" s="58"/>
      <c r="C28" s="6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6"/>
      <c r="S28" s="2"/>
      <c r="T28" s="61"/>
      <c r="U28" s="61"/>
      <c r="V28" s="59"/>
      <c r="W28" s="34"/>
    </row>
    <row r="29" spans="1:24">
      <c r="A29" s="43"/>
      <c r="B29" s="58"/>
      <c r="C29" s="133" t="s">
        <v>13</v>
      </c>
      <c r="D29" s="133"/>
      <c r="E29" s="133"/>
      <c r="F29" s="133"/>
      <c r="G29" s="133"/>
      <c r="H29" s="133"/>
      <c r="I29" s="2"/>
      <c r="J29" s="2"/>
      <c r="K29" s="2"/>
      <c r="L29" s="36"/>
      <c r="M29" s="2"/>
      <c r="N29" s="2"/>
      <c r="O29" s="2"/>
      <c r="P29" s="2"/>
      <c r="Q29" s="2"/>
      <c r="R29" s="2"/>
      <c r="S29" s="2"/>
      <c r="T29" s="4" t="s">
        <v>54</v>
      </c>
      <c r="U29" s="4"/>
      <c r="V29" s="59"/>
      <c r="W29" s="34"/>
    </row>
    <row r="30" spans="1:24">
      <c r="A30" s="43"/>
      <c r="B30" s="58"/>
      <c r="C30" s="65" t="s">
        <v>58</v>
      </c>
      <c r="D30" s="65"/>
      <c r="E30" s="65"/>
      <c r="F30" s="2"/>
      <c r="G30" s="2"/>
      <c r="H30" s="2"/>
      <c r="I30" s="37"/>
      <c r="J30" s="2"/>
      <c r="K30" s="2"/>
      <c r="L30" s="36"/>
      <c r="M30" s="2"/>
      <c r="N30" s="2"/>
      <c r="O30" s="2"/>
      <c r="P30" s="2"/>
      <c r="Q30" s="2"/>
      <c r="R30" s="2"/>
      <c r="S30" s="2"/>
      <c r="T30" s="4" t="s">
        <v>47</v>
      </c>
      <c r="U30" s="4"/>
      <c r="V30" s="59"/>
      <c r="W30" s="34"/>
    </row>
    <row r="31" spans="1:24">
      <c r="A31" s="43"/>
      <c r="B31" s="58"/>
      <c r="C31" s="36"/>
      <c r="D31" s="36"/>
      <c r="E31" s="36"/>
      <c r="F31" s="36"/>
      <c r="G31" s="36"/>
      <c r="H31" s="36"/>
      <c r="I31" s="36"/>
      <c r="J31" s="36"/>
      <c r="K31" s="36"/>
      <c r="L31" s="38"/>
      <c r="M31" s="38"/>
      <c r="N31" s="38"/>
      <c r="O31" s="38"/>
      <c r="P31" s="38"/>
      <c r="Q31" s="38"/>
      <c r="R31" s="38"/>
      <c r="S31" s="38"/>
      <c r="T31" s="4"/>
      <c r="U31" s="4"/>
      <c r="V31" s="59"/>
      <c r="W31" s="34"/>
    </row>
    <row r="32" spans="1:24">
      <c r="A32" s="43"/>
      <c r="B32" s="58"/>
      <c r="C32" s="133" t="s">
        <v>14</v>
      </c>
      <c r="D32" s="133"/>
      <c r="E32" s="133"/>
      <c r="F32" s="133"/>
      <c r="G32" s="133"/>
      <c r="H32" s="133"/>
      <c r="I32" s="39"/>
      <c r="J32" s="40"/>
      <c r="K32" s="40"/>
      <c r="L32" s="40"/>
      <c r="M32" s="40"/>
      <c r="N32" s="40"/>
      <c r="O32" s="40"/>
      <c r="P32" s="40"/>
      <c r="Q32" s="36"/>
      <c r="R32" s="2"/>
      <c r="S32" s="2"/>
      <c r="T32" s="4" t="s">
        <v>56</v>
      </c>
      <c r="U32" s="4"/>
      <c r="V32" s="59"/>
      <c r="W32" s="34"/>
    </row>
    <row r="33" spans="1:23">
      <c r="A33" s="43"/>
      <c r="B33" s="58"/>
      <c r="C33" s="65" t="s">
        <v>58</v>
      </c>
      <c r="D33" s="65"/>
      <c r="E33" s="65"/>
      <c r="F33" s="2"/>
      <c r="G33" s="2"/>
      <c r="H33" s="2"/>
      <c r="I33" s="39"/>
      <c r="J33" s="40"/>
      <c r="K33" s="40"/>
      <c r="L33" s="40"/>
      <c r="M33" s="40"/>
      <c r="N33" s="40"/>
      <c r="O33" s="40"/>
      <c r="P33" s="40"/>
      <c r="Q33" s="36"/>
      <c r="R33" s="2"/>
      <c r="S33" s="2"/>
      <c r="T33" s="4" t="s">
        <v>57</v>
      </c>
      <c r="U33" s="4"/>
      <c r="V33" s="59"/>
      <c r="W33" s="34"/>
    </row>
    <row r="34" spans="1:23">
      <c r="A34" s="43"/>
      <c r="B34" s="50"/>
      <c r="C34" s="66"/>
      <c r="D34" s="45"/>
      <c r="E34" s="45"/>
      <c r="F34" s="5"/>
      <c r="G34" s="46"/>
      <c r="H34" s="46"/>
      <c r="I34" s="46"/>
      <c r="J34" s="46"/>
      <c r="K34" s="46"/>
      <c r="L34" s="46"/>
      <c r="M34" s="32"/>
      <c r="N34" s="33"/>
      <c r="O34" s="47"/>
      <c r="P34" s="47"/>
      <c r="Q34" s="47"/>
      <c r="R34" s="47"/>
      <c r="S34" s="47"/>
      <c r="T34" s="57"/>
      <c r="U34" s="57"/>
      <c r="V34" s="57"/>
      <c r="W34" s="34"/>
    </row>
    <row r="53" spans="1:24">
      <c r="A53" s="41"/>
      <c r="B53" s="49"/>
      <c r="C53" s="53"/>
      <c r="D53" s="53"/>
      <c r="E53" s="53"/>
      <c r="F53" s="2"/>
      <c r="G53" s="2"/>
      <c r="H53" s="2"/>
      <c r="I53" s="39"/>
      <c r="J53" s="40"/>
      <c r="K53" s="40"/>
      <c r="L53" s="40"/>
      <c r="M53" s="40"/>
      <c r="N53" s="40"/>
      <c r="O53" s="40"/>
      <c r="P53" s="40"/>
      <c r="Q53" s="36"/>
      <c r="R53" s="2"/>
      <c r="S53" s="2"/>
      <c r="T53" s="4"/>
      <c r="U53" s="4"/>
      <c r="V53" s="41"/>
      <c r="W53" s="41"/>
      <c r="X53" s="41"/>
    </row>
  </sheetData>
  <mergeCells count="63">
    <mergeCell ref="A3:X3"/>
    <mergeCell ref="A4:X4"/>
    <mergeCell ref="B7:C7"/>
    <mergeCell ref="A8:X8"/>
    <mergeCell ref="A9:A10"/>
    <mergeCell ref="C9:C10"/>
    <mergeCell ref="D9:D10"/>
    <mergeCell ref="E9:E10"/>
    <mergeCell ref="F9:F10"/>
    <mergeCell ref="G9:G10"/>
    <mergeCell ref="H9:K9"/>
    <mergeCell ref="L9:L10"/>
    <mergeCell ref="M9:M10"/>
    <mergeCell ref="N9:N10"/>
    <mergeCell ref="O9:O10"/>
    <mergeCell ref="P9:P10"/>
    <mergeCell ref="Q9:T9"/>
    <mergeCell ref="U9:U10"/>
    <mergeCell ref="V9:V10"/>
    <mergeCell ref="W9:W10"/>
    <mergeCell ref="X9:X10"/>
    <mergeCell ref="A11:A14"/>
    <mergeCell ref="B11:B12"/>
    <mergeCell ref="C11:C12"/>
    <mergeCell ref="D11:D12"/>
    <mergeCell ref="E11:E12"/>
    <mergeCell ref="F11:F14"/>
    <mergeCell ref="X11:X13"/>
    <mergeCell ref="B13:B14"/>
    <mergeCell ref="C13:C14"/>
    <mergeCell ref="D13:D14"/>
    <mergeCell ref="E13:E14"/>
    <mergeCell ref="G14:L14"/>
    <mergeCell ref="O14:V14"/>
    <mergeCell ref="X19:X21"/>
    <mergeCell ref="B21:B22"/>
    <mergeCell ref="C21:C22"/>
    <mergeCell ref="D21:D22"/>
    <mergeCell ref="E21:E22"/>
    <mergeCell ref="G22:L22"/>
    <mergeCell ref="O22:V22"/>
    <mergeCell ref="A15:A18"/>
    <mergeCell ref="B15:B16"/>
    <mergeCell ref="C15:C16"/>
    <mergeCell ref="D15:D16"/>
    <mergeCell ref="E15:E16"/>
    <mergeCell ref="F15:F18"/>
    <mergeCell ref="X15:X17"/>
    <mergeCell ref="B17:B18"/>
    <mergeCell ref="C17:C18"/>
    <mergeCell ref="D17:D18"/>
    <mergeCell ref="E17:E18"/>
    <mergeCell ref="G18:L18"/>
    <mergeCell ref="O18:V18"/>
    <mergeCell ref="C26:F26"/>
    <mergeCell ref="C29:H29"/>
    <mergeCell ref="C32:H32"/>
    <mergeCell ref="A19:A22"/>
    <mergeCell ref="B19:B20"/>
    <mergeCell ref="C19:C20"/>
    <mergeCell ref="D19:D20"/>
    <mergeCell ref="E19:E20"/>
    <mergeCell ref="F19:F22"/>
  </mergeCells>
  <printOptions horizontalCentered="1"/>
  <pageMargins left="0.23622047244094491" right="0.23622047244094491" top="0.31496062992125984" bottom="0.31496062992125984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8"/>
  <sheetViews>
    <sheetView view="pageBreakPreview" topLeftCell="A4" zoomScale="80" zoomScaleNormal="80" zoomScaleSheetLayoutView="80" workbookViewId="0">
      <selection activeCell="A11" sqref="A11:C18"/>
    </sheetView>
  </sheetViews>
  <sheetFormatPr defaultColWidth="9.140625" defaultRowHeight="15"/>
  <cols>
    <col min="1" max="1" width="4.140625" style="6" customWidth="1"/>
    <col min="2" max="2" width="15.5703125" style="48" customWidth="1"/>
    <col min="3" max="3" width="23.85546875" style="6" customWidth="1"/>
    <col min="4" max="4" width="6.42578125" style="6" customWidth="1"/>
    <col min="5" max="5" width="6" style="6" customWidth="1"/>
    <col min="6" max="6" width="17.28515625" style="6" customWidth="1"/>
    <col min="7" max="7" width="14.7109375" style="6" customWidth="1"/>
    <col min="8" max="11" width="5.7109375" style="6" customWidth="1"/>
    <col min="12" max="12" width="8.7109375" style="6" customWidth="1"/>
    <col min="13" max="13" width="8.42578125" style="6" customWidth="1"/>
    <col min="14" max="15" width="8.5703125" style="6" customWidth="1"/>
    <col min="16" max="16" width="8.28515625" style="6" customWidth="1"/>
    <col min="17" max="20" width="5.7109375" style="6" customWidth="1"/>
    <col min="21" max="21" width="8.5703125" style="6" customWidth="1"/>
    <col min="22" max="22" width="8.7109375" style="6" customWidth="1"/>
    <col min="23" max="23" width="10.7109375" style="6" customWidth="1"/>
    <col min="24" max="24" width="8.28515625" style="6" customWidth="1"/>
    <col min="25" max="16384" width="9.140625" style="1"/>
  </cols>
  <sheetData>
    <row r="1" spans="1:24">
      <c r="A1" s="43"/>
      <c r="B1" s="50"/>
      <c r="C1" s="44"/>
      <c r="D1" s="45"/>
      <c r="E1" s="45"/>
      <c r="F1" s="5"/>
      <c r="G1" s="46"/>
      <c r="H1" s="46"/>
      <c r="I1" s="46"/>
      <c r="J1" s="46"/>
      <c r="K1" s="46"/>
      <c r="L1" s="46"/>
      <c r="M1" s="32"/>
      <c r="N1" s="33"/>
      <c r="O1" s="47"/>
      <c r="P1" s="47"/>
      <c r="Q1" s="47"/>
      <c r="R1" s="47"/>
      <c r="S1" s="47"/>
      <c r="T1" s="57"/>
      <c r="U1" s="57"/>
      <c r="V1" s="57"/>
      <c r="W1" s="34"/>
      <c r="X1" s="35"/>
    </row>
    <row r="2" spans="1:24" ht="20.25">
      <c r="A2" s="147" t="s">
        <v>51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4" ht="20.25">
      <c r="A3" s="147" t="s">
        <v>60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</row>
    <row r="4" spans="1:24" ht="15.75">
      <c r="B4" s="6"/>
      <c r="C4" s="7"/>
      <c r="D4" s="7"/>
    </row>
    <row r="5" spans="1:24" ht="15.75">
      <c r="B5" s="6"/>
      <c r="C5" s="7"/>
      <c r="D5" s="7"/>
    </row>
    <row r="6" spans="1:24" ht="15.75">
      <c r="B6" s="148" t="s">
        <v>53</v>
      </c>
      <c r="C6" s="148"/>
      <c r="G6" s="7"/>
      <c r="T6" s="7" t="s">
        <v>52</v>
      </c>
    </row>
    <row r="7" spans="1:24" ht="15.75" thickBot="1">
      <c r="A7" s="43"/>
      <c r="B7" s="50"/>
      <c r="C7" s="44"/>
      <c r="D7" s="45"/>
      <c r="E7" s="45"/>
      <c r="F7" s="5"/>
      <c r="G7" s="46"/>
      <c r="H7" s="46"/>
      <c r="I7" s="46"/>
      <c r="J7" s="46"/>
      <c r="K7" s="46"/>
      <c r="L7" s="46"/>
      <c r="M7" s="32"/>
      <c r="N7" s="33"/>
      <c r="O7" s="47"/>
      <c r="P7" s="47"/>
      <c r="Q7" s="47"/>
      <c r="R7" s="47"/>
      <c r="S7" s="47"/>
      <c r="T7" s="57"/>
      <c r="U7" s="57"/>
      <c r="V7" s="57"/>
      <c r="W7" s="34"/>
      <c r="X7" s="35"/>
    </row>
    <row r="8" spans="1:24" ht="18.75" thickBot="1">
      <c r="A8" s="149" t="s">
        <v>135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1"/>
    </row>
    <row r="9" spans="1:24" ht="15.75" thickBot="1">
      <c r="A9" s="152" t="s">
        <v>0</v>
      </c>
      <c r="B9" s="8" t="s">
        <v>2</v>
      </c>
      <c r="C9" s="152" t="s">
        <v>1</v>
      </c>
      <c r="D9" s="155" t="s">
        <v>28</v>
      </c>
      <c r="E9" s="157" t="s">
        <v>27</v>
      </c>
      <c r="F9" s="159" t="s">
        <v>17</v>
      </c>
      <c r="G9" s="161" t="s">
        <v>3</v>
      </c>
      <c r="H9" s="163" t="s">
        <v>37</v>
      </c>
      <c r="I9" s="164"/>
      <c r="J9" s="164"/>
      <c r="K9" s="165"/>
      <c r="L9" s="166" t="s">
        <v>32</v>
      </c>
      <c r="M9" s="166" t="s">
        <v>33</v>
      </c>
      <c r="N9" s="166" t="s">
        <v>34</v>
      </c>
      <c r="O9" s="168" t="s">
        <v>26</v>
      </c>
      <c r="P9" s="157" t="s">
        <v>31</v>
      </c>
      <c r="Q9" s="163" t="s">
        <v>38</v>
      </c>
      <c r="R9" s="164"/>
      <c r="S9" s="164"/>
      <c r="T9" s="165"/>
      <c r="U9" s="166" t="s">
        <v>30</v>
      </c>
      <c r="V9" s="166" t="s">
        <v>29</v>
      </c>
      <c r="W9" s="166" t="s">
        <v>35</v>
      </c>
      <c r="X9" s="166" t="s">
        <v>42</v>
      </c>
    </row>
    <row r="10" spans="1:24" ht="15.75" thickBot="1">
      <c r="A10" s="153"/>
      <c r="B10" s="42" t="s">
        <v>16</v>
      </c>
      <c r="C10" s="154"/>
      <c r="D10" s="156"/>
      <c r="E10" s="158"/>
      <c r="F10" s="160"/>
      <c r="G10" s="162"/>
      <c r="H10" s="88" t="s">
        <v>19</v>
      </c>
      <c r="I10" s="88" t="s">
        <v>20</v>
      </c>
      <c r="J10" s="88" t="s">
        <v>21</v>
      </c>
      <c r="K10" s="88" t="s">
        <v>22</v>
      </c>
      <c r="L10" s="167" t="s">
        <v>11</v>
      </c>
      <c r="M10" s="167" t="s">
        <v>23</v>
      </c>
      <c r="N10" s="167" t="s">
        <v>24</v>
      </c>
      <c r="O10" s="169"/>
      <c r="P10" s="158" t="s">
        <v>25</v>
      </c>
      <c r="Q10" s="88" t="s">
        <v>5</v>
      </c>
      <c r="R10" s="88" t="s">
        <v>6</v>
      </c>
      <c r="S10" s="88" t="s">
        <v>7</v>
      </c>
      <c r="T10" s="88" t="s">
        <v>8</v>
      </c>
      <c r="U10" s="167" t="s">
        <v>10</v>
      </c>
      <c r="V10" s="167" t="s">
        <v>9</v>
      </c>
      <c r="W10" s="167" t="s">
        <v>12</v>
      </c>
      <c r="X10" s="167" t="s">
        <v>15</v>
      </c>
    </row>
    <row r="11" spans="1:24" ht="15.75" thickBot="1">
      <c r="A11" s="137">
        <v>1</v>
      </c>
      <c r="B11" s="140" t="s">
        <v>131</v>
      </c>
      <c r="C11" s="142" t="s">
        <v>84</v>
      </c>
      <c r="D11" s="127">
        <v>2006</v>
      </c>
      <c r="E11" s="127" t="s">
        <v>46</v>
      </c>
      <c r="F11" s="124" t="s">
        <v>132</v>
      </c>
      <c r="G11" s="89" t="s">
        <v>4</v>
      </c>
      <c r="H11" s="10">
        <v>9.1</v>
      </c>
      <c r="I11" s="11">
        <v>9</v>
      </c>
      <c r="J11" s="12">
        <v>9</v>
      </c>
      <c r="K11" s="13">
        <v>9.1</v>
      </c>
      <c r="L11" s="14">
        <v>0</v>
      </c>
      <c r="M11" s="15">
        <f>(H11+I11+J11+K11-MAX(H11:K11)-MIN(H11:K11))/2</f>
        <v>9.0500000000000007</v>
      </c>
      <c r="N11" s="55">
        <f>M11*2</f>
        <v>18.100000000000001</v>
      </c>
      <c r="O11" s="16">
        <v>70</v>
      </c>
      <c r="P11" s="63">
        <v>0.7</v>
      </c>
      <c r="Q11" s="10">
        <v>8.1999999999999993</v>
      </c>
      <c r="R11" s="11">
        <v>8.5</v>
      </c>
      <c r="S11" s="12">
        <v>8.5</v>
      </c>
      <c r="T11" s="13">
        <v>8.6999999999999993</v>
      </c>
      <c r="U11" s="15">
        <f>(Q11+R11+S11+T11-MAX(Q11:T11)-MIN(Q11:T11))/2</f>
        <v>8.5</v>
      </c>
      <c r="V11" s="92">
        <v>0.3</v>
      </c>
      <c r="W11" s="62">
        <f>SUM(U11,N11,P11)-L11-V11</f>
        <v>27</v>
      </c>
      <c r="X11" s="175" t="s">
        <v>46</v>
      </c>
    </row>
    <row r="12" spans="1:24" ht="15.75" thickBot="1">
      <c r="A12" s="138"/>
      <c r="B12" s="179"/>
      <c r="C12" s="102"/>
      <c r="D12" s="104"/>
      <c r="E12" s="104"/>
      <c r="F12" s="104"/>
      <c r="G12" s="90" t="s">
        <v>18</v>
      </c>
      <c r="H12" s="10">
        <v>8.8000000000000007</v>
      </c>
      <c r="I12" s="11">
        <v>8.9</v>
      </c>
      <c r="J12" s="12">
        <v>8.6999999999999993</v>
      </c>
      <c r="K12" s="13">
        <v>8.8000000000000007</v>
      </c>
      <c r="L12" s="14">
        <v>0</v>
      </c>
      <c r="M12" s="15">
        <f>(H12+I12+J12+K12-MAX(H12:K12)-MIN(H12:K12))/2</f>
        <v>8.8000000000000025</v>
      </c>
      <c r="N12" s="55">
        <f>M12*2</f>
        <v>17.600000000000005</v>
      </c>
      <c r="O12" s="16">
        <v>51</v>
      </c>
      <c r="P12" s="91">
        <v>0.5</v>
      </c>
      <c r="Q12" s="10">
        <v>8.4</v>
      </c>
      <c r="R12" s="11">
        <v>8.3000000000000007</v>
      </c>
      <c r="S12" s="12">
        <v>8.6999999999999993</v>
      </c>
      <c r="T12" s="13">
        <v>8.9</v>
      </c>
      <c r="U12" s="15">
        <f>(Q12+R12+S12+T12-MAX(Q12:T12)-MIN(Q12:T12))/2</f>
        <v>8.5500000000000025</v>
      </c>
      <c r="V12" s="92">
        <v>0.3</v>
      </c>
      <c r="W12" s="19">
        <f>SUM(U12,N12,P12)-L12-V12</f>
        <v>26.350000000000005</v>
      </c>
      <c r="X12" s="176"/>
    </row>
    <row r="13" spans="1:24" ht="20.25" thickBot="1">
      <c r="A13" s="138"/>
      <c r="B13" s="179"/>
      <c r="C13" s="102" t="s">
        <v>85</v>
      </c>
      <c r="D13" s="104">
        <v>2001</v>
      </c>
      <c r="E13" s="104" t="s">
        <v>46</v>
      </c>
      <c r="F13" s="104"/>
      <c r="G13" s="54" t="s">
        <v>39</v>
      </c>
      <c r="H13" s="10">
        <v>9</v>
      </c>
      <c r="I13" s="11">
        <v>9.1</v>
      </c>
      <c r="J13" s="12">
        <v>9</v>
      </c>
      <c r="K13" s="13">
        <v>8.9</v>
      </c>
      <c r="L13" s="14">
        <v>0</v>
      </c>
      <c r="M13" s="15">
        <f>(H13+I13+J13+K13-MAX(H13:K13)-MIN(H13:K13))/2</f>
        <v>9</v>
      </c>
      <c r="N13" s="55">
        <f>M13*2</f>
        <v>18</v>
      </c>
      <c r="O13" s="16">
        <v>89</v>
      </c>
      <c r="P13" s="63">
        <v>0.8</v>
      </c>
      <c r="Q13" s="10">
        <v>8.4</v>
      </c>
      <c r="R13" s="11">
        <v>8.6</v>
      </c>
      <c r="S13" s="12">
        <v>8.5</v>
      </c>
      <c r="T13" s="13">
        <v>8.6999999999999993</v>
      </c>
      <c r="U13" s="15">
        <f>(Q13+R13+S13+T13-MAX(Q13:T13)-MIN(Q13:T13))/2</f>
        <v>8.5500000000000007</v>
      </c>
      <c r="V13" s="92">
        <v>0.3</v>
      </c>
      <c r="W13" s="62">
        <f>SUM(U13,N13,P13)-L13-V13</f>
        <v>27.05</v>
      </c>
      <c r="X13" s="177"/>
    </row>
    <row r="14" spans="1:24" ht="15.75" thickBot="1">
      <c r="A14" s="139"/>
      <c r="B14" s="180"/>
      <c r="C14" s="103"/>
      <c r="D14" s="128"/>
      <c r="E14" s="105"/>
      <c r="F14" s="128"/>
      <c r="G14" s="106" t="s">
        <v>36</v>
      </c>
      <c r="H14" s="107"/>
      <c r="I14" s="107"/>
      <c r="J14" s="107"/>
      <c r="K14" s="107"/>
      <c r="L14" s="108"/>
      <c r="M14" s="29">
        <f>SUM(M11:M13)-L11-L12-L13</f>
        <v>26.85</v>
      </c>
      <c r="N14" s="30"/>
      <c r="O14" s="109" t="s">
        <v>40</v>
      </c>
      <c r="P14" s="110"/>
      <c r="Q14" s="110"/>
      <c r="R14" s="110"/>
      <c r="S14" s="110"/>
      <c r="T14" s="110"/>
      <c r="U14" s="110"/>
      <c r="V14" s="111"/>
      <c r="W14" s="52">
        <f>SUM(W11:W13)</f>
        <v>80.400000000000006</v>
      </c>
      <c r="X14" s="31">
        <f>M14</f>
        <v>26.85</v>
      </c>
    </row>
    <row r="15" spans="1:24" ht="15.75" customHeight="1" thickBot="1">
      <c r="A15" s="170">
        <v>2</v>
      </c>
      <c r="B15" s="140" t="s">
        <v>45</v>
      </c>
      <c r="C15" s="173" t="s">
        <v>136</v>
      </c>
      <c r="D15" s="127">
        <v>2006</v>
      </c>
      <c r="E15" s="127" t="s">
        <v>46</v>
      </c>
      <c r="F15" s="124" t="s">
        <v>134</v>
      </c>
      <c r="G15" s="89" t="s">
        <v>4</v>
      </c>
      <c r="H15" s="10">
        <v>9</v>
      </c>
      <c r="I15" s="11">
        <v>9</v>
      </c>
      <c r="J15" s="12">
        <v>9.1</v>
      </c>
      <c r="K15" s="13">
        <v>9.1999999999999993</v>
      </c>
      <c r="L15" s="14">
        <v>0</v>
      </c>
      <c r="M15" s="15">
        <f>(H15+I15+J15+K15-MAX(H15:K15)-MIN(H15:K15))/2</f>
        <v>9.0499999999999989</v>
      </c>
      <c r="N15" s="55">
        <f>M15*2</f>
        <v>18.099999999999998</v>
      </c>
      <c r="O15" s="16">
        <v>70</v>
      </c>
      <c r="P15" s="63">
        <v>0.7</v>
      </c>
      <c r="Q15" s="10">
        <v>8.5</v>
      </c>
      <c r="R15" s="11">
        <v>8.1999999999999993</v>
      </c>
      <c r="S15" s="12">
        <v>8.5</v>
      </c>
      <c r="T15" s="13">
        <v>8.6999999999999993</v>
      </c>
      <c r="U15" s="15">
        <f>(Q15+R15+S15+T15-MAX(Q15:T15)-MIN(Q15:T15))/2</f>
        <v>8.5</v>
      </c>
      <c r="V15" s="13">
        <v>0.3</v>
      </c>
      <c r="W15" s="62">
        <f>SUM(U15,N15,P15)-L15-V15</f>
        <v>26.999999999999996</v>
      </c>
      <c r="X15" s="175" t="s">
        <v>46</v>
      </c>
    </row>
    <row r="16" spans="1:24" ht="15.75" thickBot="1">
      <c r="A16" s="171"/>
      <c r="B16" s="141"/>
      <c r="C16" s="174"/>
      <c r="D16" s="104"/>
      <c r="E16" s="104"/>
      <c r="F16" s="104"/>
      <c r="G16" s="90" t="s">
        <v>18</v>
      </c>
      <c r="H16" s="10">
        <v>8.6999999999999993</v>
      </c>
      <c r="I16" s="11">
        <v>8.8000000000000007</v>
      </c>
      <c r="J16" s="12">
        <v>8.8000000000000007</v>
      </c>
      <c r="K16" s="13">
        <v>9</v>
      </c>
      <c r="L16" s="14">
        <v>0</v>
      </c>
      <c r="M16" s="15">
        <f>(H16+I16+J16+K16-MAX(H16:K16)-MIN(H16:K16))/2</f>
        <v>8.7999999999999989</v>
      </c>
      <c r="N16" s="55">
        <f>M16*2</f>
        <v>17.599999999999998</v>
      </c>
      <c r="O16" s="16">
        <v>59</v>
      </c>
      <c r="P16" s="91">
        <v>0.5</v>
      </c>
      <c r="Q16" s="10">
        <v>8.6</v>
      </c>
      <c r="R16" s="11">
        <v>8.6999999999999993</v>
      </c>
      <c r="S16" s="12">
        <v>8.8000000000000007</v>
      </c>
      <c r="T16" s="13">
        <v>8.6</v>
      </c>
      <c r="U16" s="15">
        <f>(Q16+R16+S16+T16-MAX(Q16:T16)-MIN(Q16:T16))/2</f>
        <v>8.6499999999999986</v>
      </c>
      <c r="V16" s="13">
        <v>0.3</v>
      </c>
      <c r="W16" s="19">
        <f>SUM(U16,N16,P16)-L16-V16</f>
        <v>26.449999999999996</v>
      </c>
      <c r="X16" s="176"/>
    </row>
    <row r="17" spans="1:24" ht="20.25" thickBot="1">
      <c r="A17" s="171"/>
      <c r="B17" s="100" t="s">
        <v>133</v>
      </c>
      <c r="C17" s="174" t="s">
        <v>137</v>
      </c>
      <c r="D17" s="104">
        <v>2000</v>
      </c>
      <c r="E17" s="104" t="s">
        <v>46</v>
      </c>
      <c r="F17" s="104"/>
      <c r="G17" s="54" t="s">
        <v>39</v>
      </c>
      <c r="H17" s="10">
        <v>8.8000000000000007</v>
      </c>
      <c r="I17" s="11">
        <v>9</v>
      </c>
      <c r="J17" s="12">
        <v>8.8000000000000007</v>
      </c>
      <c r="K17" s="13">
        <v>9</v>
      </c>
      <c r="L17" s="14">
        <v>0</v>
      </c>
      <c r="M17" s="15">
        <f>(H17+I17+J17+K17-MAX(H17:K17)-MIN(H17:K17))/2</f>
        <v>8.9</v>
      </c>
      <c r="N17" s="55">
        <f>M17*2</f>
        <v>17.8</v>
      </c>
      <c r="O17" s="16">
        <v>91</v>
      </c>
      <c r="P17" s="63">
        <v>0.8</v>
      </c>
      <c r="Q17" s="10">
        <v>8.4</v>
      </c>
      <c r="R17" s="11">
        <v>8.1</v>
      </c>
      <c r="S17" s="12">
        <v>8.3000000000000007</v>
      </c>
      <c r="T17" s="13">
        <v>8.5</v>
      </c>
      <c r="U17" s="15">
        <f>(Q17+R17+S17+T17-MAX(Q17:T17)-MIN(Q17:T17))/2</f>
        <v>8.3499999999999979</v>
      </c>
      <c r="V17" s="13">
        <v>0.3</v>
      </c>
      <c r="W17" s="62">
        <f>SUM(U17,N17,P17)-L17-V17</f>
        <v>26.65</v>
      </c>
      <c r="X17" s="177"/>
    </row>
    <row r="18" spans="1:24" ht="15.75" thickBot="1">
      <c r="A18" s="172"/>
      <c r="B18" s="101"/>
      <c r="C18" s="178"/>
      <c r="D18" s="128"/>
      <c r="E18" s="105"/>
      <c r="F18" s="128"/>
      <c r="G18" s="106" t="s">
        <v>36</v>
      </c>
      <c r="H18" s="107"/>
      <c r="I18" s="107"/>
      <c r="J18" s="107"/>
      <c r="K18" s="107"/>
      <c r="L18" s="108"/>
      <c r="M18" s="29">
        <f>SUM(M15:M17)-L15-L16-L17</f>
        <v>26.75</v>
      </c>
      <c r="N18" s="30"/>
      <c r="O18" s="109" t="s">
        <v>40</v>
      </c>
      <c r="P18" s="110"/>
      <c r="Q18" s="110"/>
      <c r="R18" s="110"/>
      <c r="S18" s="110"/>
      <c r="T18" s="110"/>
      <c r="U18" s="110"/>
      <c r="V18" s="111"/>
      <c r="W18" s="52">
        <f>SUM(W15:W17)</f>
        <v>80.099999999999994</v>
      </c>
      <c r="X18" s="31">
        <f>M18</f>
        <v>26.75</v>
      </c>
    </row>
    <row r="19" spans="1:24">
      <c r="A19" s="43"/>
      <c r="B19" s="73"/>
      <c r="C19" s="66"/>
      <c r="D19" s="67"/>
      <c r="E19" s="74"/>
      <c r="F19" s="67"/>
      <c r="G19" s="46"/>
      <c r="H19" s="46"/>
      <c r="I19" s="46"/>
      <c r="J19" s="46"/>
      <c r="K19" s="46"/>
      <c r="L19" s="46"/>
      <c r="M19" s="32"/>
      <c r="N19" s="33"/>
      <c r="O19" s="47"/>
      <c r="P19" s="47"/>
      <c r="Q19" s="47"/>
      <c r="R19" s="47"/>
      <c r="S19" s="47"/>
      <c r="T19" s="47"/>
      <c r="U19" s="47"/>
      <c r="V19" s="47"/>
      <c r="W19" s="34"/>
      <c r="X19" s="35"/>
    </row>
    <row r="20" spans="1:24">
      <c r="A20" s="43"/>
      <c r="B20" s="50"/>
      <c r="C20" s="66"/>
      <c r="D20" s="45"/>
      <c r="E20" s="45"/>
      <c r="F20" s="5"/>
      <c r="G20" s="46"/>
      <c r="H20" s="46"/>
      <c r="I20" s="46"/>
      <c r="J20" s="46"/>
      <c r="K20" s="46"/>
      <c r="L20" s="46"/>
      <c r="M20" s="32"/>
      <c r="N20" s="33"/>
      <c r="O20" s="47"/>
      <c r="P20" s="47"/>
      <c r="Q20" s="47"/>
      <c r="R20" s="47"/>
      <c r="S20" s="47"/>
      <c r="T20" s="57"/>
      <c r="U20" s="57"/>
      <c r="V20" s="57"/>
      <c r="W20" s="34"/>
      <c r="X20" s="35"/>
    </row>
    <row r="21" spans="1:24">
      <c r="A21" s="43"/>
      <c r="B21" s="50"/>
      <c r="C21" s="66"/>
      <c r="D21" s="45"/>
      <c r="E21" s="45"/>
      <c r="F21" s="5"/>
      <c r="G21" s="46"/>
      <c r="H21" s="46"/>
      <c r="I21" s="46"/>
      <c r="J21" s="46"/>
      <c r="K21" s="46"/>
      <c r="L21" s="46"/>
      <c r="M21" s="32"/>
      <c r="N21" s="33"/>
      <c r="O21" s="47"/>
      <c r="P21" s="47"/>
      <c r="Q21" s="47"/>
      <c r="R21" s="47"/>
      <c r="S21" s="47"/>
      <c r="T21" s="57"/>
      <c r="U21" s="57"/>
      <c r="V21" s="57"/>
      <c r="W21" s="34"/>
      <c r="X21" s="35"/>
    </row>
    <row r="22" spans="1:24">
      <c r="A22" s="43"/>
      <c r="B22" s="58"/>
      <c r="C22" s="132" t="s">
        <v>41</v>
      </c>
      <c r="D22" s="132"/>
      <c r="E22" s="132"/>
      <c r="F22" s="13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6"/>
      <c r="S22" s="2"/>
      <c r="T22" s="4" t="s">
        <v>55</v>
      </c>
      <c r="U22" s="4"/>
      <c r="V22" s="59"/>
      <c r="W22" s="34"/>
      <c r="X22" s="35"/>
    </row>
    <row r="23" spans="1:24">
      <c r="A23" s="43"/>
      <c r="B23" s="58"/>
      <c r="C23" s="69" t="s">
        <v>59</v>
      </c>
      <c r="D23" s="2"/>
      <c r="E23" s="2"/>
      <c r="F23" s="3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6"/>
      <c r="S23" s="2"/>
      <c r="T23" s="4" t="s">
        <v>44</v>
      </c>
      <c r="U23" s="4"/>
      <c r="V23" s="59"/>
      <c r="W23" s="34"/>
      <c r="X23" s="35"/>
    </row>
    <row r="24" spans="1:24" ht="15.75">
      <c r="A24" s="43"/>
      <c r="B24" s="58"/>
      <c r="C24" s="6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6"/>
      <c r="S24" s="2"/>
      <c r="T24" s="61"/>
      <c r="U24" s="61"/>
      <c r="V24" s="59"/>
      <c r="W24" s="34"/>
      <c r="X24" s="35"/>
    </row>
    <row r="25" spans="1:24">
      <c r="A25" s="43"/>
      <c r="B25" s="58"/>
      <c r="C25" s="133" t="s">
        <v>13</v>
      </c>
      <c r="D25" s="133"/>
      <c r="E25" s="133"/>
      <c r="F25" s="133"/>
      <c r="G25" s="133"/>
      <c r="H25" s="133"/>
      <c r="I25" s="2"/>
      <c r="J25" s="2"/>
      <c r="K25" s="2"/>
      <c r="L25" s="36"/>
      <c r="M25" s="2"/>
      <c r="N25" s="2"/>
      <c r="O25" s="2"/>
      <c r="P25" s="2"/>
      <c r="Q25" s="2"/>
      <c r="R25" s="2"/>
      <c r="S25" s="2"/>
      <c r="T25" s="4" t="s">
        <v>54</v>
      </c>
      <c r="U25" s="4"/>
      <c r="V25" s="59"/>
      <c r="W25" s="34"/>
      <c r="X25" s="35"/>
    </row>
    <row r="26" spans="1:24">
      <c r="A26" s="43"/>
      <c r="B26" s="58"/>
      <c r="C26" s="69" t="s">
        <v>58</v>
      </c>
      <c r="D26" s="69"/>
      <c r="E26" s="69"/>
      <c r="F26" s="2"/>
      <c r="G26" s="2"/>
      <c r="H26" s="2"/>
      <c r="I26" s="37"/>
      <c r="J26" s="2"/>
      <c r="K26" s="2"/>
      <c r="L26" s="36"/>
      <c r="M26" s="2"/>
      <c r="N26" s="2"/>
      <c r="O26" s="2"/>
      <c r="P26" s="2"/>
      <c r="Q26" s="2"/>
      <c r="R26" s="2"/>
      <c r="S26" s="2"/>
      <c r="T26" s="4" t="s">
        <v>47</v>
      </c>
      <c r="U26" s="4"/>
      <c r="V26" s="59"/>
      <c r="W26" s="34"/>
      <c r="X26" s="35"/>
    </row>
    <row r="27" spans="1:24">
      <c r="A27" s="43"/>
      <c r="B27" s="58"/>
      <c r="C27" s="36"/>
      <c r="D27" s="36"/>
      <c r="E27" s="36"/>
      <c r="F27" s="36"/>
      <c r="G27" s="36"/>
      <c r="H27" s="36"/>
      <c r="I27" s="36"/>
      <c r="J27" s="36"/>
      <c r="K27" s="36"/>
      <c r="L27" s="38"/>
      <c r="M27" s="38"/>
      <c r="N27" s="38"/>
      <c r="O27" s="38"/>
      <c r="P27" s="38"/>
      <c r="Q27" s="38"/>
      <c r="R27" s="38"/>
      <c r="S27" s="38"/>
      <c r="T27" s="4"/>
      <c r="U27" s="4"/>
      <c r="V27" s="59"/>
      <c r="W27" s="34"/>
      <c r="X27" s="35"/>
    </row>
    <row r="28" spans="1:24">
      <c r="A28" s="43"/>
      <c r="B28" s="58"/>
      <c r="C28" s="133" t="s">
        <v>14</v>
      </c>
      <c r="D28" s="133"/>
      <c r="E28" s="133"/>
      <c r="F28" s="133"/>
      <c r="G28" s="133"/>
      <c r="H28" s="133"/>
      <c r="I28" s="39"/>
      <c r="J28" s="40"/>
      <c r="K28" s="40"/>
      <c r="L28" s="40"/>
      <c r="M28" s="40"/>
      <c r="N28" s="40"/>
      <c r="O28" s="40"/>
      <c r="P28" s="40"/>
      <c r="Q28" s="36"/>
      <c r="R28" s="2"/>
      <c r="S28" s="2"/>
      <c r="T28" s="4" t="s">
        <v>56</v>
      </c>
      <c r="U28" s="4"/>
      <c r="V28" s="59"/>
      <c r="W28" s="34"/>
      <c r="X28" s="35"/>
    </row>
    <row r="29" spans="1:24">
      <c r="A29" s="43"/>
      <c r="B29" s="58"/>
      <c r="C29" s="69" t="s">
        <v>58</v>
      </c>
      <c r="D29" s="69"/>
      <c r="E29" s="69"/>
      <c r="F29" s="2"/>
      <c r="G29" s="2"/>
      <c r="H29" s="2"/>
      <c r="I29" s="39"/>
      <c r="J29" s="40"/>
      <c r="K29" s="40"/>
      <c r="L29" s="40"/>
      <c r="M29" s="40"/>
      <c r="N29" s="40"/>
      <c r="O29" s="40"/>
      <c r="P29" s="40"/>
      <c r="Q29" s="36"/>
      <c r="R29" s="2"/>
      <c r="S29" s="2"/>
      <c r="T29" s="4" t="s">
        <v>57</v>
      </c>
      <c r="U29" s="4"/>
      <c r="V29" s="59"/>
      <c r="W29" s="34"/>
      <c r="X29" s="35"/>
    </row>
    <row r="30" spans="1:24">
      <c r="A30" s="43"/>
      <c r="B30" s="50"/>
      <c r="C30" s="66"/>
      <c r="D30" s="45"/>
      <c r="E30" s="45"/>
      <c r="F30" s="5"/>
      <c r="G30" s="46"/>
      <c r="H30" s="46"/>
      <c r="I30" s="46"/>
      <c r="J30" s="46"/>
      <c r="K30" s="46"/>
      <c r="L30" s="46"/>
      <c r="M30" s="32"/>
      <c r="N30" s="33"/>
      <c r="O30" s="47"/>
      <c r="P30" s="47"/>
      <c r="Q30" s="47"/>
      <c r="R30" s="47"/>
      <c r="S30" s="47"/>
      <c r="T30" s="57"/>
      <c r="U30" s="57"/>
      <c r="V30" s="57"/>
      <c r="W30" s="1"/>
      <c r="X30" s="35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35"/>
    </row>
    <row r="58" spans="1:24">
      <c r="A58" s="41"/>
      <c r="B58" s="49"/>
      <c r="C58" s="53"/>
      <c r="D58" s="53"/>
      <c r="E58" s="53"/>
      <c r="F58" s="2"/>
      <c r="G58" s="2"/>
      <c r="H58" s="2"/>
      <c r="I58" s="39"/>
      <c r="J58" s="40"/>
      <c r="K58" s="40"/>
      <c r="L58" s="40"/>
      <c r="M58" s="40"/>
      <c r="N58" s="40"/>
      <c r="O58" s="40"/>
      <c r="P58" s="40"/>
      <c r="Q58" s="36"/>
      <c r="R58" s="2"/>
      <c r="S58" s="2"/>
      <c r="T58" s="4"/>
      <c r="U58" s="4"/>
      <c r="V58" s="41"/>
      <c r="W58" s="41"/>
      <c r="X58" s="41"/>
    </row>
  </sheetData>
  <mergeCells count="49">
    <mergeCell ref="X11:X13"/>
    <mergeCell ref="C13:C14"/>
    <mergeCell ref="D13:D14"/>
    <mergeCell ref="E13:E14"/>
    <mergeCell ref="G14:L14"/>
    <mergeCell ref="O14:V14"/>
    <mergeCell ref="A11:A14"/>
    <mergeCell ref="B11:B14"/>
    <mergeCell ref="C11:C12"/>
    <mergeCell ref="D11:D12"/>
    <mergeCell ref="E11:E12"/>
    <mergeCell ref="U9:U10"/>
    <mergeCell ref="O9:O10"/>
    <mergeCell ref="C22:F22"/>
    <mergeCell ref="C25:H25"/>
    <mergeCell ref="C28:H28"/>
    <mergeCell ref="N9:N10"/>
    <mergeCell ref="G9:G10"/>
    <mergeCell ref="H9:K9"/>
    <mergeCell ref="F15:F18"/>
    <mergeCell ref="F11:F14"/>
    <mergeCell ref="X15:X17"/>
    <mergeCell ref="B17:B18"/>
    <mergeCell ref="C17:C18"/>
    <mergeCell ref="D17:D18"/>
    <mergeCell ref="E17:E18"/>
    <mergeCell ref="G18:L18"/>
    <mergeCell ref="O18:V18"/>
    <mergeCell ref="A15:A18"/>
    <mergeCell ref="B15:B16"/>
    <mergeCell ref="C15:C16"/>
    <mergeCell ref="D15:D16"/>
    <mergeCell ref="E15:E16"/>
    <mergeCell ref="A2:X2"/>
    <mergeCell ref="A3:X3"/>
    <mergeCell ref="B6:C6"/>
    <mergeCell ref="A8:X8"/>
    <mergeCell ref="A9:A10"/>
    <mergeCell ref="C9:C10"/>
    <mergeCell ref="D9:D10"/>
    <mergeCell ref="E9:E10"/>
    <mergeCell ref="F9:F10"/>
    <mergeCell ref="V9:V10"/>
    <mergeCell ref="W9:W10"/>
    <mergeCell ref="X9:X10"/>
    <mergeCell ref="P9:P10"/>
    <mergeCell ref="Q9:T9"/>
    <mergeCell ref="L9:L10"/>
    <mergeCell ref="M9:M10"/>
  </mergeCells>
  <printOptions horizontalCentered="1"/>
  <pageMargins left="0.23622047244094491" right="0.23622047244094491" top="0.31496062992125984" bottom="0.31496062992125984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8"/>
  <sheetViews>
    <sheetView view="pageBreakPreview" zoomScale="74" zoomScaleNormal="60" zoomScaleSheetLayoutView="74" workbookViewId="0">
      <selection activeCell="A7" sqref="A7:C18"/>
    </sheetView>
  </sheetViews>
  <sheetFormatPr defaultColWidth="9.140625" defaultRowHeight="15"/>
  <cols>
    <col min="1" max="1" width="3.85546875" style="6" customWidth="1"/>
    <col min="2" max="2" width="15.5703125" style="48" customWidth="1"/>
    <col min="3" max="3" width="23.85546875" style="6" customWidth="1"/>
    <col min="4" max="4" width="6.42578125" style="51" customWidth="1"/>
    <col min="5" max="5" width="6" style="51" customWidth="1"/>
    <col min="6" max="6" width="17.28515625" style="6" customWidth="1"/>
    <col min="7" max="7" width="14.7109375" style="6" customWidth="1"/>
    <col min="8" max="11" width="5.7109375" style="6" customWidth="1"/>
    <col min="12" max="12" width="8.7109375" style="6" customWidth="1"/>
    <col min="13" max="13" width="8.42578125" style="6" customWidth="1"/>
    <col min="14" max="16" width="8.5703125" style="6" customWidth="1"/>
    <col min="17" max="20" width="5.7109375" style="6" customWidth="1"/>
    <col min="21" max="21" width="8.5703125" style="6" customWidth="1"/>
    <col min="22" max="22" width="8.7109375" style="6" customWidth="1"/>
    <col min="23" max="23" width="10.7109375" style="6" customWidth="1"/>
    <col min="24" max="24" width="8.28515625" style="6" customWidth="1"/>
    <col min="25" max="16384" width="9.140625" style="1"/>
  </cols>
  <sheetData>
    <row r="1" spans="1:24" ht="20.25">
      <c r="A1" s="147" t="s">
        <v>51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</row>
    <row r="2" spans="1:24" ht="20.25">
      <c r="A2" s="147" t="s">
        <v>60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</row>
    <row r="3" spans="1:24" ht="16.5" thickBot="1">
      <c r="B3" s="148" t="s">
        <v>53</v>
      </c>
      <c r="C3" s="148"/>
      <c r="D3" s="6"/>
      <c r="E3" s="6"/>
      <c r="G3" s="7"/>
      <c r="Q3" s="7" t="s">
        <v>52</v>
      </c>
      <c r="T3" s="1"/>
    </row>
    <row r="4" spans="1:24" ht="18.75" thickBot="1">
      <c r="A4" s="149" t="s">
        <v>90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1"/>
    </row>
    <row r="5" spans="1:24" ht="15.75" thickBot="1">
      <c r="A5" s="152" t="s">
        <v>0</v>
      </c>
      <c r="B5" s="8" t="s">
        <v>2</v>
      </c>
      <c r="C5" s="152" t="s">
        <v>1</v>
      </c>
      <c r="D5" s="181" t="s">
        <v>28</v>
      </c>
      <c r="E5" s="183" t="s">
        <v>27</v>
      </c>
      <c r="F5" s="159" t="s">
        <v>17</v>
      </c>
      <c r="G5" s="161" t="s">
        <v>3</v>
      </c>
      <c r="H5" s="163" t="s">
        <v>37</v>
      </c>
      <c r="I5" s="164"/>
      <c r="J5" s="164"/>
      <c r="K5" s="165"/>
      <c r="L5" s="166" t="s">
        <v>32</v>
      </c>
      <c r="M5" s="166" t="s">
        <v>33</v>
      </c>
      <c r="N5" s="166" t="s">
        <v>34</v>
      </c>
      <c r="O5" s="168" t="s">
        <v>26</v>
      </c>
      <c r="P5" s="157" t="s">
        <v>31</v>
      </c>
      <c r="Q5" s="163" t="s">
        <v>38</v>
      </c>
      <c r="R5" s="164"/>
      <c r="S5" s="164"/>
      <c r="T5" s="165"/>
      <c r="U5" s="166" t="s">
        <v>30</v>
      </c>
      <c r="V5" s="166" t="s">
        <v>29</v>
      </c>
      <c r="W5" s="166" t="s">
        <v>35</v>
      </c>
      <c r="X5" s="166" t="s">
        <v>42</v>
      </c>
    </row>
    <row r="6" spans="1:24" ht="15.75" thickBot="1">
      <c r="A6" s="153"/>
      <c r="B6" s="42" t="s">
        <v>16</v>
      </c>
      <c r="C6" s="153"/>
      <c r="D6" s="182"/>
      <c r="E6" s="184"/>
      <c r="F6" s="160"/>
      <c r="G6" s="162"/>
      <c r="H6" s="68" t="s">
        <v>19</v>
      </c>
      <c r="I6" s="68" t="s">
        <v>20</v>
      </c>
      <c r="J6" s="68" t="s">
        <v>21</v>
      </c>
      <c r="K6" s="68" t="s">
        <v>22</v>
      </c>
      <c r="L6" s="167" t="s">
        <v>11</v>
      </c>
      <c r="M6" s="167" t="s">
        <v>23</v>
      </c>
      <c r="N6" s="167" t="s">
        <v>24</v>
      </c>
      <c r="O6" s="169"/>
      <c r="P6" s="158" t="s">
        <v>25</v>
      </c>
      <c r="Q6" s="68" t="s">
        <v>5</v>
      </c>
      <c r="R6" s="68" t="s">
        <v>6</v>
      </c>
      <c r="S6" s="68" t="s">
        <v>7</v>
      </c>
      <c r="T6" s="68" t="s">
        <v>8</v>
      </c>
      <c r="U6" s="167" t="s">
        <v>10</v>
      </c>
      <c r="V6" s="167" t="s">
        <v>9</v>
      </c>
      <c r="W6" s="167" t="s">
        <v>12</v>
      </c>
      <c r="X6" s="167" t="s">
        <v>15</v>
      </c>
    </row>
    <row r="7" spans="1:24" ht="15.75" thickBot="1">
      <c r="A7" s="137">
        <v>1</v>
      </c>
      <c r="B7" s="140" t="s">
        <v>89</v>
      </c>
      <c r="C7" s="98" t="s">
        <v>91</v>
      </c>
      <c r="D7" s="79">
        <v>2007</v>
      </c>
      <c r="E7" s="9" t="s">
        <v>125</v>
      </c>
      <c r="F7" s="124" t="s">
        <v>155</v>
      </c>
      <c r="G7" s="89" t="s">
        <v>4</v>
      </c>
      <c r="H7" s="10">
        <v>9.1</v>
      </c>
      <c r="I7" s="11">
        <v>9.1</v>
      </c>
      <c r="J7" s="12">
        <v>9</v>
      </c>
      <c r="K7" s="13">
        <v>9.1999999999999993</v>
      </c>
      <c r="L7" s="14">
        <v>0</v>
      </c>
      <c r="M7" s="15">
        <f>(H7+I7+J7+K7-MAX(H7:K7)-MIN(H7:K7))/2</f>
        <v>9.1</v>
      </c>
      <c r="N7" s="92">
        <f>M7*2</f>
        <v>18.2</v>
      </c>
      <c r="O7" s="16">
        <v>70</v>
      </c>
      <c r="P7" s="93">
        <v>0.7</v>
      </c>
      <c r="Q7" s="10">
        <v>8.8000000000000007</v>
      </c>
      <c r="R7" s="11">
        <v>8.6999999999999993</v>
      </c>
      <c r="S7" s="12">
        <v>8.8000000000000007</v>
      </c>
      <c r="T7" s="18">
        <v>8.5</v>
      </c>
      <c r="U7" s="15">
        <f>(Q7+R7+S7+T7-MAX(Q7:T7)-MIN(Q7:T7))/2</f>
        <v>8.7499999999999982</v>
      </c>
      <c r="V7" s="92">
        <v>0</v>
      </c>
      <c r="W7" s="62">
        <f>SUM(U7,N7,P7)-L7-V7</f>
        <v>27.649999999999995</v>
      </c>
      <c r="X7" s="134" t="s">
        <v>46</v>
      </c>
    </row>
    <row r="8" spans="1:24" ht="15.75" thickBot="1">
      <c r="A8" s="138"/>
      <c r="B8" s="141"/>
      <c r="C8" s="102" t="s">
        <v>92</v>
      </c>
      <c r="D8" s="119">
        <v>2003</v>
      </c>
      <c r="E8" s="104" t="s">
        <v>125</v>
      </c>
      <c r="F8" s="104"/>
      <c r="G8" s="90" t="s">
        <v>18</v>
      </c>
      <c r="H8" s="10">
        <v>8.5</v>
      </c>
      <c r="I8" s="11">
        <v>9.1</v>
      </c>
      <c r="J8" s="12">
        <v>9</v>
      </c>
      <c r="K8" s="13">
        <v>8.9</v>
      </c>
      <c r="L8" s="14">
        <v>0</v>
      </c>
      <c r="M8" s="15">
        <f>(H8+I8+J8+K8-MAX(H8:K8)-MIN(H8:K8))/2</f>
        <v>8.9499999999999993</v>
      </c>
      <c r="N8" s="92">
        <f>M8*2</f>
        <v>17.899999999999999</v>
      </c>
      <c r="O8" s="16">
        <v>50</v>
      </c>
      <c r="P8" s="17">
        <v>0.5</v>
      </c>
      <c r="Q8" s="10">
        <v>8.3000000000000007</v>
      </c>
      <c r="R8" s="11">
        <v>8.6999999999999993</v>
      </c>
      <c r="S8" s="12">
        <v>8.8000000000000007</v>
      </c>
      <c r="T8" s="18">
        <v>8.5</v>
      </c>
      <c r="U8" s="15">
        <f>(Q8+R8+S8+T8-MAX(Q8:T8)-MIN(Q8:T8))/2</f>
        <v>8.5999999999999979</v>
      </c>
      <c r="V8" s="92">
        <v>0</v>
      </c>
      <c r="W8" s="19">
        <f>SUM(U8,N8,P8)-L8-V8</f>
        <v>26.999999999999996</v>
      </c>
      <c r="X8" s="135"/>
    </row>
    <row r="9" spans="1:24" ht="16.5" customHeight="1" thickBot="1">
      <c r="A9" s="138"/>
      <c r="B9" s="100" t="s">
        <v>154</v>
      </c>
      <c r="C9" s="102"/>
      <c r="D9" s="119"/>
      <c r="E9" s="104"/>
      <c r="F9" s="104"/>
      <c r="G9" s="3" t="s">
        <v>39</v>
      </c>
      <c r="H9" s="20">
        <v>8.6</v>
      </c>
      <c r="I9" s="21">
        <v>9.1</v>
      </c>
      <c r="J9" s="22">
        <v>8.8000000000000007</v>
      </c>
      <c r="K9" s="23">
        <v>8.6999999999999993</v>
      </c>
      <c r="L9" s="24">
        <v>0</v>
      </c>
      <c r="M9" s="25">
        <f>(H9+I9+J9+K9-MAX(H9:K9)-MIN(H9:K9))/2</f>
        <v>8.75</v>
      </c>
      <c r="N9" s="26">
        <f>M9*2</f>
        <v>17.5</v>
      </c>
      <c r="O9" s="16">
        <v>82</v>
      </c>
      <c r="P9" s="17">
        <v>0.8</v>
      </c>
      <c r="Q9" s="10">
        <v>8.3000000000000007</v>
      </c>
      <c r="R9" s="11">
        <v>8.8000000000000007</v>
      </c>
      <c r="S9" s="12">
        <v>8.8000000000000007</v>
      </c>
      <c r="T9" s="18">
        <v>8.6</v>
      </c>
      <c r="U9" s="15">
        <f>(Q9+R9+S9+T9-MAX(Q9:T9)-MIN(Q9:T9))/2</f>
        <v>8.6999999999999993</v>
      </c>
      <c r="V9" s="26">
        <v>0</v>
      </c>
      <c r="W9" s="19">
        <f>SUM(U9,N9,P9)-L9-V9</f>
        <v>27</v>
      </c>
      <c r="X9" s="136"/>
    </row>
    <row r="10" spans="1:24" ht="15.75" thickBot="1">
      <c r="A10" s="139"/>
      <c r="B10" s="101"/>
      <c r="C10" s="99" t="s">
        <v>93</v>
      </c>
      <c r="D10" s="81">
        <v>2001</v>
      </c>
      <c r="E10" s="75" t="s">
        <v>125</v>
      </c>
      <c r="F10" s="128"/>
      <c r="G10" s="106" t="s">
        <v>36</v>
      </c>
      <c r="H10" s="107"/>
      <c r="I10" s="107"/>
      <c r="J10" s="107"/>
      <c r="K10" s="107"/>
      <c r="L10" s="108"/>
      <c r="M10" s="29">
        <f>SUM(M7:M9)-L7-L8-L9</f>
        <v>26.799999999999997</v>
      </c>
      <c r="N10" s="70"/>
      <c r="O10" s="185" t="s">
        <v>40</v>
      </c>
      <c r="P10" s="186"/>
      <c r="Q10" s="186"/>
      <c r="R10" s="186"/>
      <c r="S10" s="186"/>
      <c r="T10" s="186"/>
      <c r="U10" s="186"/>
      <c r="V10" s="187"/>
      <c r="W10" s="52">
        <f>SUM(W7:W9)</f>
        <v>81.649999999999991</v>
      </c>
      <c r="X10" s="29">
        <f>M10</f>
        <v>26.799999999999997</v>
      </c>
    </row>
    <row r="11" spans="1:24" ht="15.75" thickBot="1">
      <c r="A11" s="137">
        <v>2</v>
      </c>
      <c r="B11" s="140" t="s">
        <v>86</v>
      </c>
      <c r="C11" s="98" t="s">
        <v>160</v>
      </c>
      <c r="D11" s="79">
        <v>2006</v>
      </c>
      <c r="E11" s="79" t="s">
        <v>46</v>
      </c>
      <c r="F11" s="124" t="s">
        <v>162</v>
      </c>
      <c r="G11" s="89" t="s">
        <v>4</v>
      </c>
      <c r="H11" s="10">
        <v>9.1999999999999993</v>
      </c>
      <c r="I11" s="11">
        <v>8.6</v>
      </c>
      <c r="J11" s="12">
        <v>8.9</v>
      </c>
      <c r="K11" s="13">
        <v>9</v>
      </c>
      <c r="L11" s="14">
        <v>0</v>
      </c>
      <c r="M11" s="15">
        <f>(H11+I11+J11+K11-MAX(H11:K11)-MIN(H11:K11))/2</f>
        <v>8.9499999999999993</v>
      </c>
      <c r="N11" s="92">
        <f>M11*2</f>
        <v>17.899999999999999</v>
      </c>
      <c r="O11" s="16">
        <v>79</v>
      </c>
      <c r="P11" s="93">
        <v>0.7</v>
      </c>
      <c r="Q11" s="10">
        <v>8.1999999999999993</v>
      </c>
      <c r="R11" s="11">
        <v>8</v>
      </c>
      <c r="S11" s="12">
        <v>8.5</v>
      </c>
      <c r="T11" s="18">
        <v>8.4</v>
      </c>
      <c r="U11" s="15">
        <f>(Q11+R11+S11+T11-MAX(Q11:T11)-MIN(Q11:T11))/2</f>
        <v>8.3000000000000007</v>
      </c>
      <c r="V11" s="92">
        <v>0.1</v>
      </c>
      <c r="W11" s="62">
        <f>SUM(U11,N11,P11)-L11-V11</f>
        <v>26.799999999999997</v>
      </c>
      <c r="X11" s="134" t="s">
        <v>46</v>
      </c>
    </row>
    <row r="12" spans="1:24" ht="15.75" thickBot="1">
      <c r="A12" s="138"/>
      <c r="B12" s="100"/>
      <c r="C12" s="102" t="s">
        <v>161</v>
      </c>
      <c r="D12" s="119">
        <v>2002</v>
      </c>
      <c r="E12" s="119" t="s">
        <v>46</v>
      </c>
      <c r="F12" s="117"/>
      <c r="G12" s="90" t="s">
        <v>18</v>
      </c>
      <c r="H12" s="10">
        <v>8.8000000000000007</v>
      </c>
      <c r="I12" s="11">
        <v>8.8000000000000007</v>
      </c>
      <c r="J12" s="12">
        <v>8.8000000000000007</v>
      </c>
      <c r="K12" s="13">
        <v>8.9</v>
      </c>
      <c r="L12" s="14">
        <v>0</v>
      </c>
      <c r="M12" s="15">
        <f>(H12+I12+J12+K12-MAX(H12:K12)-MIN(H12:K12))/2</f>
        <v>8.8000000000000025</v>
      </c>
      <c r="N12" s="92">
        <f>M12*2</f>
        <v>17.600000000000005</v>
      </c>
      <c r="O12" s="16">
        <v>59</v>
      </c>
      <c r="P12" s="17">
        <v>0.5</v>
      </c>
      <c r="Q12" s="10">
        <v>8.1</v>
      </c>
      <c r="R12" s="11">
        <v>8.5</v>
      </c>
      <c r="S12" s="12">
        <v>8.9</v>
      </c>
      <c r="T12" s="18">
        <v>8.5</v>
      </c>
      <c r="U12" s="15">
        <f>(Q12+R12+S12+T12-MAX(Q12:T12)-MIN(Q12:T12))/2</f>
        <v>8.5</v>
      </c>
      <c r="V12" s="92">
        <v>0.1</v>
      </c>
      <c r="W12" s="19">
        <f>SUM(U12,N12,P12)-L12-V12</f>
        <v>26.500000000000004</v>
      </c>
      <c r="X12" s="135"/>
    </row>
    <row r="13" spans="1:24" ht="21" thickBot="1">
      <c r="A13" s="138"/>
      <c r="B13" s="100" t="s">
        <v>69</v>
      </c>
      <c r="C13" s="102"/>
      <c r="D13" s="119"/>
      <c r="E13" s="119"/>
      <c r="F13" s="117"/>
      <c r="G13" s="3" t="s">
        <v>39</v>
      </c>
      <c r="H13" s="20">
        <v>8.9</v>
      </c>
      <c r="I13" s="21">
        <v>8.9</v>
      </c>
      <c r="J13" s="22">
        <v>8.5</v>
      </c>
      <c r="K13" s="23">
        <v>9</v>
      </c>
      <c r="L13" s="24">
        <v>0</v>
      </c>
      <c r="M13" s="25">
        <f>(H13+I13+J13+K13-MAX(H13:K13)-MIN(H13:K13))/2</f>
        <v>8.8999999999999986</v>
      </c>
      <c r="N13" s="26">
        <f>M13*2</f>
        <v>17.799999999999997</v>
      </c>
      <c r="O13" s="9">
        <v>89</v>
      </c>
      <c r="P13" s="27">
        <v>0.8</v>
      </c>
      <c r="Q13" s="20">
        <v>8.1999999999999993</v>
      </c>
      <c r="R13" s="21">
        <v>8.1999999999999993</v>
      </c>
      <c r="S13" s="22">
        <v>8.3000000000000007</v>
      </c>
      <c r="T13" s="28">
        <v>8.1999999999999993</v>
      </c>
      <c r="U13" s="15">
        <f>(Q13+R13+S13+T13-MAX(Q13:T13)-MIN(Q13:T13))/2</f>
        <v>8.1999999999999993</v>
      </c>
      <c r="V13" s="26">
        <v>0.1</v>
      </c>
      <c r="W13" s="19">
        <f>SUM(U13,N13,P13)-L13-V13</f>
        <v>26.699999999999996</v>
      </c>
      <c r="X13" s="136"/>
    </row>
    <row r="14" spans="1:24" ht="15.75" thickBot="1">
      <c r="A14" s="139"/>
      <c r="B14" s="195"/>
      <c r="C14" s="99" t="s">
        <v>166</v>
      </c>
      <c r="D14" s="81">
        <v>2002</v>
      </c>
      <c r="E14" s="81" t="s">
        <v>46</v>
      </c>
      <c r="F14" s="118"/>
      <c r="G14" s="106" t="s">
        <v>36</v>
      </c>
      <c r="H14" s="107"/>
      <c r="I14" s="107"/>
      <c r="J14" s="107"/>
      <c r="K14" s="107"/>
      <c r="L14" s="108"/>
      <c r="M14" s="29">
        <f>SUM(M11:M13)-L11-L12-L13</f>
        <v>26.65</v>
      </c>
      <c r="N14" s="70"/>
      <c r="O14" s="185" t="s">
        <v>40</v>
      </c>
      <c r="P14" s="186"/>
      <c r="Q14" s="186"/>
      <c r="R14" s="186"/>
      <c r="S14" s="186"/>
      <c r="T14" s="186"/>
      <c r="U14" s="186"/>
      <c r="V14" s="187"/>
      <c r="W14" s="52">
        <f>SUM(W11:W13)</f>
        <v>80</v>
      </c>
      <c r="X14" s="29">
        <f>M14</f>
        <v>26.65</v>
      </c>
    </row>
    <row r="15" spans="1:24" ht="15.75" thickBot="1">
      <c r="A15" s="137">
        <v>3</v>
      </c>
      <c r="B15" s="140" t="s">
        <v>87</v>
      </c>
      <c r="C15" s="98" t="s">
        <v>95</v>
      </c>
      <c r="D15" s="9">
        <v>2007</v>
      </c>
      <c r="E15" s="9" t="s">
        <v>125</v>
      </c>
      <c r="F15" s="124" t="s">
        <v>130</v>
      </c>
      <c r="G15" s="89" t="s">
        <v>4</v>
      </c>
      <c r="H15" s="10">
        <v>8.9</v>
      </c>
      <c r="I15" s="11">
        <v>9</v>
      </c>
      <c r="J15" s="12">
        <v>9</v>
      </c>
      <c r="K15" s="13">
        <v>9</v>
      </c>
      <c r="L15" s="14">
        <v>0</v>
      </c>
      <c r="M15" s="15">
        <f>(H15+I15+J15+K15-MAX(H15:K15)-MIN(H15:K15))/2</f>
        <v>9</v>
      </c>
      <c r="N15" s="92">
        <f>M15*2</f>
        <v>18</v>
      </c>
      <c r="O15" s="16">
        <v>70</v>
      </c>
      <c r="P15" s="93">
        <v>0.7</v>
      </c>
      <c r="Q15" s="10">
        <v>8</v>
      </c>
      <c r="R15" s="11">
        <v>8.1999999999999993</v>
      </c>
      <c r="S15" s="12">
        <v>7.9</v>
      </c>
      <c r="T15" s="18">
        <v>8</v>
      </c>
      <c r="U15" s="15">
        <f>(Q15+R15+S15+T15-MAX(Q15:T15)-MIN(Q15:T15))/2</f>
        <v>8</v>
      </c>
      <c r="V15" s="92">
        <v>0</v>
      </c>
      <c r="W15" s="62">
        <f>SUM(U15,N15,P15)-L15-V15</f>
        <v>26.7</v>
      </c>
      <c r="X15" s="134" t="s">
        <v>46</v>
      </c>
    </row>
    <row r="16" spans="1:24" ht="15.75" thickBot="1">
      <c r="A16" s="138"/>
      <c r="B16" s="100"/>
      <c r="C16" s="102" t="s">
        <v>88</v>
      </c>
      <c r="D16" s="104">
        <v>2002</v>
      </c>
      <c r="E16" s="104" t="s">
        <v>46</v>
      </c>
      <c r="F16" s="104"/>
      <c r="G16" s="90" t="s">
        <v>18</v>
      </c>
      <c r="H16" s="10">
        <v>8.3000000000000007</v>
      </c>
      <c r="I16" s="11">
        <v>8.8000000000000007</v>
      </c>
      <c r="J16" s="12">
        <v>8.8000000000000007</v>
      </c>
      <c r="K16" s="13">
        <v>8.6999999999999993</v>
      </c>
      <c r="L16" s="14">
        <v>0</v>
      </c>
      <c r="M16" s="15">
        <f>(H16+I16+J16+K16-MAX(H16:K16)-MIN(H16:K16))/2</f>
        <v>8.75</v>
      </c>
      <c r="N16" s="92">
        <f>M16*2</f>
        <v>17.5</v>
      </c>
      <c r="O16" s="16">
        <v>56</v>
      </c>
      <c r="P16" s="17">
        <v>0.5</v>
      </c>
      <c r="Q16" s="10">
        <v>8</v>
      </c>
      <c r="R16" s="11">
        <v>8</v>
      </c>
      <c r="S16" s="12">
        <v>8.1999999999999993</v>
      </c>
      <c r="T16" s="18">
        <v>8.1999999999999993</v>
      </c>
      <c r="U16" s="15">
        <f>(Q16+R16+S16+T16-MAX(Q16:T16)-MIN(Q16:T16))/2</f>
        <v>8.1</v>
      </c>
      <c r="V16" s="92">
        <v>0</v>
      </c>
      <c r="W16" s="19">
        <f>SUM(U16,N16,P16)-L16-V16</f>
        <v>26.1</v>
      </c>
      <c r="X16" s="135"/>
    </row>
    <row r="17" spans="1:24" ht="21" thickBot="1">
      <c r="A17" s="138"/>
      <c r="B17" s="100" t="s">
        <v>129</v>
      </c>
      <c r="C17" s="102"/>
      <c r="D17" s="104"/>
      <c r="E17" s="104"/>
      <c r="F17" s="104"/>
      <c r="G17" s="3" t="s">
        <v>39</v>
      </c>
      <c r="H17" s="20">
        <v>8.8000000000000007</v>
      </c>
      <c r="I17" s="21">
        <v>8.6999999999999993</v>
      </c>
      <c r="J17" s="22">
        <v>8.5</v>
      </c>
      <c r="K17" s="23">
        <v>8.8000000000000007</v>
      </c>
      <c r="L17" s="24">
        <v>0</v>
      </c>
      <c r="M17" s="25">
        <f>(H17+I17+J17+K17-MAX(H17:K17)-MIN(H17:K17))/2</f>
        <v>8.7499999999999982</v>
      </c>
      <c r="N17" s="26">
        <f>M17*2</f>
        <v>17.499999999999996</v>
      </c>
      <c r="O17" s="9">
        <v>84</v>
      </c>
      <c r="P17" s="27">
        <v>0.8</v>
      </c>
      <c r="Q17" s="20">
        <v>8</v>
      </c>
      <c r="R17" s="21">
        <v>8.4</v>
      </c>
      <c r="S17" s="22">
        <v>8.4</v>
      </c>
      <c r="T17" s="28">
        <v>8.4</v>
      </c>
      <c r="U17" s="15">
        <f>(Q17+R17+S17+T17-MAX(Q17:T17)-MIN(Q17:T17))/2</f>
        <v>8.3999999999999986</v>
      </c>
      <c r="V17" s="26">
        <v>0</v>
      </c>
      <c r="W17" s="19">
        <f>SUM(U17,N17,P17)-L17-V17</f>
        <v>26.699999999999996</v>
      </c>
      <c r="X17" s="136"/>
    </row>
    <row r="18" spans="1:24" ht="15.75" thickBot="1">
      <c r="A18" s="139"/>
      <c r="B18" s="195"/>
      <c r="C18" s="99" t="s">
        <v>97</v>
      </c>
      <c r="D18" s="75">
        <v>2002</v>
      </c>
      <c r="E18" s="75" t="s">
        <v>46</v>
      </c>
      <c r="F18" s="128"/>
      <c r="G18" s="106" t="s">
        <v>36</v>
      </c>
      <c r="H18" s="107"/>
      <c r="I18" s="107"/>
      <c r="J18" s="107"/>
      <c r="K18" s="107"/>
      <c r="L18" s="108"/>
      <c r="M18" s="29">
        <f>SUM(M15:M17)-L15-L16-L17</f>
        <v>26.5</v>
      </c>
      <c r="N18" s="70"/>
      <c r="O18" s="185" t="s">
        <v>40</v>
      </c>
      <c r="P18" s="186"/>
      <c r="Q18" s="186"/>
      <c r="R18" s="186"/>
      <c r="S18" s="186"/>
      <c r="T18" s="186"/>
      <c r="U18" s="186"/>
      <c r="V18" s="187"/>
      <c r="W18" s="52">
        <f>SUM(W15:W17)</f>
        <v>79.5</v>
      </c>
      <c r="X18" s="29">
        <f>M18</f>
        <v>26.5</v>
      </c>
    </row>
    <row r="19" spans="1:24" ht="15.75" thickBot="1">
      <c r="A19" s="121">
        <v>3</v>
      </c>
      <c r="B19" s="124" t="s">
        <v>165</v>
      </c>
      <c r="C19" s="87" t="s">
        <v>108</v>
      </c>
      <c r="D19" s="79">
        <v>2000</v>
      </c>
      <c r="E19" s="79" t="s">
        <v>46</v>
      </c>
      <c r="F19" s="124" t="s">
        <v>159</v>
      </c>
      <c r="G19" s="89" t="s">
        <v>4</v>
      </c>
      <c r="H19" s="10">
        <v>9</v>
      </c>
      <c r="I19" s="11">
        <v>9</v>
      </c>
      <c r="J19" s="12">
        <v>9</v>
      </c>
      <c r="K19" s="13">
        <v>9.3000000000000007</v>
      </c>
      <c r="L19" s="14">
        <v>0</v>
      </c>
      <c r="M19" s="15">
        <f>(H19+I19+J19+K19-MAX(H19:K19)-MIN(H19:K19))/2</f>
        <v>8.9999999999999982</v>
      </c>
      <c r="N19" s="92">
        <f>M19*2</f>
        <v>17.999999999999996</v>
      </c>
      <c r="O19" s="16">
        <v>75</v>
      </c>
      <c r="P19" s="93">
        <v>0.7</v>
      </c>
      <c r="Q19" s="10">
        <v>8.3000000000000007</v>
      </c>
      <c r="R19" s="11">
        <v>8.3000000000000007</v>
      </c>
      <c r="S19" s="12">
        <v>8</v>
      </c>
      <c r="T19" s="18">
        <v>8.1</v>
      </c>
      <c r="U19" s="15">
        <f>(Q19+R19+S19+T19-MAX(Q19:T19)-MIN(Q19:T19))/2</f>
        <v>8.2000000000000011</v>
      </c>
      <c r="V19" s="92">
        <v>0</v>
      </c>
      <c r="W19" s="62">
        <f>SUM(U19,N19,P19)-L19-V19</f>
        <v>26.899999999999995</v>
      </c>
      <c r="X19" s="134" t="s">
        <v>46</v>
      </c>
    </row>
    <row r="20" spans="1:24" ht="15.75" thickBot="1">
      <c r="A20" s="122"/>
      <c r="B20" s="117"/>
      <c r="C20" s="119" t="s">
        <v>109</v>
      </c>
      <c r="D20" s="119">
        <v>2002</v>
      </c>
      <c r="E20" s="119" t="s">
        <v>46</v>
      </c>
      <c r="F20" s="104"/>
      <c r="G20" s="90" t="s">
        <v>18</v>
      </c>
      <c r="H20" s="10">
        <v>8.8000000000000007</v>
      </c>
      <c r="I20" s="11">
        <v>8.8000000000000007</v>
      </c>
      <c r="J20" s="12">
        <v>8.8000000000000007</v>
      </c>
      <c r="K20" s="13">
        <v>9</v>
      </c>
      <c r="L20" s="14">
        <v>0</v>
      </c>
      <c r="M20" s="15">
        <f>(H20+I20+J20+K20-MAX(H20:K20)-MIN(H20:K20))/2</f>
        <v>8.8000000000000025</v>
      </c>
      <c r="N20" s="92">
        <f>M20*2</f>
        <v>17.600000000000005</v>
      </c>
      <c r="O20" s="16">
        <v>52</v>
      </c>
      <c r="P20" s="17">
        <v>0.5</v>
      </c>
      <c r="Q20" s="10">
        <v>8.1</v>
      </c>
      <c r="R20" s="11">
        <v>8</v>
      </c>
      <c r="S20" s="12">
        <v>8.1</v>
      </c>
      <c r="T20" s="18">
        <v>8.1</v>
      </c>
      <c r="U20" s="15">
        <f>(Q20+R20+S20+T20-MAX(Q20:T20)-MIN(Q20:T20))/2</f>
        <v>8.1000000000000014</v>
      </c>
      <c r="V20" s="92">
        <v>0</v>
      </c>
      <c r="W20" s="19">
        <f>SUM(U20,N20,P20)-L20-V20</f>
        <v>26.200000000000006</v>
      </c>
      <c r="X20" s="135"/>
    </row>
    <row r="21" spans="1:24" ht="21" thickBot="1">
      <c r="A21" s="122"/>
      <c r="B21" s="192"/>
      <c r="C21" s="119"/>
      <c r="D21" s="119"/>
      <c r="E21" s="119"/>
      <c r="F21" s="104"/>
      <c r="G21" s="3" t="s">
        <v>39</v>
      </c>
      <c r="H21" s="20">
        <v>9</v>
      </c>
      <c r="I21" s="21">
        <v>8.6999999999999993</v>
      </c>
      <c r="J21" s="22">
        <v>8.6</v>
      </c>
      <c r="K21" s="23">
        <v>8.6999999999999993</v>
      </c>
      <c r="L21" s="24">
        <v>0</v>
      </c>
      <c r="M21" s="25">
        <f>(H21+I21+J21+K21-MAX(H21:K21)-MIN(H21:K21))/2</f>
        <v>8.6999999999999993</v>
      </c>
      <c r="N21" s="26">
        <f>M21*2</f>
        <v>17.399999999999999</v>
      </c>
      <c r="O21" s="9">
        <v>87</v>
      </c>
      <c r="P21" s="27">
        <v>0.8</v>
      </c>
      <c r="Q21" s="20">
        <v>8.1999999999999993</v>
      </c>
      <c r="R21" s="21">
        <v>8.1999999999999993</v>
      </c>
      <c r="S21" s="22">
        <v>8.1999999999999993</v>
      </c>
      <c r="T21" s="28">
        <v>8</v>
      </c>
      <c r="U21" s="15">
        <f>(Q21+R21+S21+T21-MAX(Q21:T21)-MIN(Q21:T21))/2</f>
        <v>8.1999999999999975</v>
      </c>
      <c r="V21" s="26">
        <v>0</v>
      </c>
      <c r="W21" s="19">
        <f>SUM(U21,N21,P21)-L21-V21</f>
        <v>26.399999999999995</v>
      </c>
      <c r="X21" s="136"/>
    </row>
    <row r="22" spans="1:24" ht="15.75" thickBot="1">
      <c r="A22" s="123"/>
      <c r="B22" s="193"/>
      <c r="C22" s="81" t="s">
        <v>110</v>
      </c>
      <c r="D22" s="81">
        <v>2004</v>
      </c>
      <c r="E22" s="81" t="s">
        <v>46</v>
      </c>
      <c r="F22" s="128"/>
      <c r="G22" s="106" t="s">
        <v>36</v>
      </c>
      <c r="H22" s="107"/>
      <c r="I22" s="107"/>
      <c r="J22" s="107"/>
      <c r="K22" s="107"/>
      <c r="L22" s="108"/>
      <c r="M22" s="29">
        <f>SUM(M19:M21)-L19-L20-L21</f>
        <v>26.5</v>
      </c>
      <c r="N22" s="70"/>
      <c r="O22" s="185" t="s">
        <v>40</v>
      </c>
      <c r="P22" s="186"/>
      <c r="Q22" s="186"/>
      <c r="R22" s="186"/>
      <c r="S22" s="186"/>
      <c r="T22" s="186"/>
      <c r="U22" s="186"/>
      <c r="V22" s="187"/>
      <c r="W22" s="52">
        <f>SUM(W19:W21)</f>
        <v>79.5</v>
      </c>
      <c r="X22" s="29">
        <f>M22</f>
        <v>26.5</v>
      </c>
    </row>
    <row r="23" spans="1:24" ht="15.75" thickBot="1">
      <c r="A23" s="121">
        <v>4</v>
      </c>
      <c r="B23" s="124" t="s">
        <v>146</v>
      </c>
      <c r="C23" s="76" t="s">
        <v>120</v>
      </c>
      <c r="D23" s="9">
        <v>2006</v>
      </c>
      <c r="E23" s="9" t="s">
        <v>46</v>
      </c>
      <c r="F23" s="124" t="s">
        <v>148</v>
      </c>
      <c r="G23" s="89" t="s">
        <v>4</v>
      </c>
      <c r="H23" s="10">
        <v>9</v>
      </c>
      <c r="I23" s="11">
        <v>8.8000000000000007</v>
      </c>
      <c r="J23" s="12">
        <v>8.8000000000000007</v>
      </c>
      <c r="K23" s="13">
        <v>8.6999999999999993</v>
      </c>
      <c r="L23" s="14">
        <v>0</v>
      </c>
      <c r="M23" s="15">
        <f>(H23+I23+J23+K23-MAX(H23:K23)-MIN(H23:K23))/2</f>
        <v>8.7999999999999989</v>
      </c>
      <c r="N23" s="92">
        <f>M23*2</f>
        <v>17.599999999999998</v>
      </c>
      <c r="O23" s="16">
        <v>71</v>
      </c>
      <c r="P23" s="93">
        <v>0.7</v>
      </c>
      <c r="Q23" s="10">
        <v>8</v>
      </c>
      <c r="R23" s="11">
        <v>8.4</v>
      </c>
      <c r="S23" s="12">
        <v>8.3000000000000007</v>
      </c>
      <c r="T23" s="18">
        <v>8.4</v>
      </c>
      <c r="U23" s="15">
        <f>(Q23+R23+S23+T23-MAX(Q23:T23)-MIN(Q23:T23))/2</f>
        <v>8.3500000000000014</v>
      </c>
      <c r="V23" s="92">
        <v>0</v>
      </c>
      <c r="W23" s="62">
        <f>SUM(U23,N23,P23)-L23-V23</f>
        <v>26.65</v>
      </c>
      <c r="X23" s="134" t="s">
        <v>46</v>
      </c>
    </row>
    <row r="24" spans="1:24" ht="15.75" thickBot="1">
      <c r="A24" s="122"/>
      <c r="B24" s="143"/>
      <c r="C24" s="119" t="s">
        <v>121</v>
      </c>
      <c r="D24" s="104">
        <v>2003</v>
      </c>
      <c r="E24" s="104" t="s">
        <v>46</v>
      </c>
      <c r="F24" s="104"/>
      <c r="G24" s="90" t="s">
        <v>18</v>
      </c>
      <c r="H24" s="10">
        <v>8.8000000000000007</v>
      </c>
      <c r="I24" s="11">
        <v>8.8000000000000007</v>
      </c>
      <c r="J24" s="12">
        <v>8.6</v>
      </c>
      <c r="K24" s="13">
        <v>9</v>
      </c>
      <c r="L24" s="14">
        <v>0</v>
      </c>
      <c r="M24" s="15">
        <f>(H24+I24+J24+K24-MAX(H24:K24)-MIN(H24:K24))/2</f>
        <v>8.8000000000000007</v>
      </c>
      <c r="N24" s="92">
        <f>M24*2</f>
        <v>17.600000000000001</v>
      </c>
      <c r="O24" s="16">
        <v>56</v>
      </c>
      <c r="P24" s="17">
        <v>0.5</v>
      </c>
      <c r="Q24" s="10">
        <v>8</v>
      </c>
      <c r="R24" s="11">
        <v>7.4</v>
      </c>
      <c r="S24" s="12">
        <v>8.4</v>
      </c>
      <c r="T24" s="18">
        <v>8.5</v>
      </c>
      <c r="U24" s="15">
        <f>(Q24+R24+S24+T24-MAX(Q24:T24)-MIN(Q24:T24))/2</f>
        <v>8.1999999999999993</v>
      </c>
      <c r="V24" s="92">
        <v>0</v>
      </c>
      <c r="W24" s="19">
        <f>SUM(U24,N24,P24)-L24-V24</f>
        <v>26.3</v>
      </c>
      <c r="X24" s="135"/>
    </row>
    <row r="25" spans="1:24" ht="21" thickBot="1">
      <c r="A25" s="122"/>
      <c r="B25" s="117" t="s">
        <v>147</v>
      </c>
      <c r="C25" s="119"/>
      <c r="D25" s="104"/>
      <c r="E25" s="104"/>
      <c r="F25" s="104"/>
      <c r="G25" s="3" t="s">
        <v>39</v>
      </c>
      <c r="H25" s="20">
        <v>8.8000000000000007</v>
      </c>
      <c r="I25" s="21">
        <v>8.8000000000000007</v>
      </c>
      <c r="J25" s="22">
        <v>8.9</v>
      </c>
      <c r="K25" s="23">
        <v>8.5</v>
      </c>
      <c r="L25" s="24">
        <v>0</v>
      </c>
      <c r="M25" s="25">
        <f>(H25+I25+J25+K25-MAX(H25:K25)-MIN(H25:K25))/2</f>
        <v>8.8000000000000007</v>
      </c>
      <c r="N25" s="26">
        <f>M25*2</f>
        <v>17.600000000000001</v>
      </c>
      <c r="O25" s="9">
        <v>81</v>
      </c>
      <c r="P25" s="27">
        <v>0.8</v>
      </c>
      <c r="Q25" s="20">
        <v>7.4</v>
      </c>
      <c r="R25" s="21">
        <v>7.8</v>
      </c>
      <c r="S25" s="22">
        <v>8.1999999999999993</v>
      </c>
      <c r="T25" s="28">
        <v>8.3000000000000007</v>
      </c>
      <c r="U25" s="15">
        <f>(Q25+R25+S25+T25-MAX(Q25:T25)-MIN(Q25:T25))/2</f>
        <v>7.9999999999999991</v>
      </c>
      <c r="V25" s="26">
        <v>0</v>
      </c>
      <c r="W25" s="19">
        <f>SUM(U25,N25,P25)-L25-V25</f>
        <v>26.400000000000002</v>
      </c>
      <c r="X25" s="136"/>
    </row>
    <row r="26" spans="1:24" ht="15.75" thickBot="1">
      <c r="A26" s="123"/>
      <c r="B26" s="144"/>
      <c r="C26" s="81" t="s">
        <v>122</v>
      </c>
      <c r="D26" s="75">
        <v>2004</v>
      </c>
      <c r="E26" s="75" t="s">
        <v>46</v>
      </c>
      <c r="F26" s="128"/>
      <c r="G26" s="106" t="s">
        <v>36</v>
      </c>
      <c r="H26" s="107"/>
      <c r="I26" s="107"/>
      <c r="J26" s="107"/>
      <c r="K26" s="107"/>
      <c r="L26" s="108"/>
      <c r="M26" s="29">
        <f>SUM(M23:M25)-L23-L24-L25</f>
        <v>26.400000000000002</v>
      </c>
      <c r="N26" s="70"/>
      <c r="O26" s="185" t="s">
        <v>40</v>
      </c>
      <c r="P26" s="186"/>
      <c r="Q26" s="186"/>
      <c r="R26" s="186"/>
      <c r="S26" s="186"/>
      <c r="T26" s="186"/>
      <c r="U26" s="186"/>
      <c r="V26" s="187"/>
      <c r="W26" s="52">
        <f>SUM(W23:W25)</f>
        <v>79.350000000000009</v>
      </c>
      <c r="X26" s="29">
        <f>M26</f>
        <v>26.400000000000002</v>
      </c>
    </row>
    <row r="27" spans="1:24" ht="15.75" thickBot="1">
      <c r="A27" s="121">
        <v>5</v>
      </c>
      <c r="B27" s="124" t="s">
        <v>94</v>
      </c>
      <c r="C27" s="87" t="s">
        <v>98</v>
      </c>
      <c r="D27" s="9">
        <v>2005</v>
      </c>
      <c r="E27" s="9" t="s">
        <v>46</v>
      </c>
      <c r="F27" s="124" t="s">
        <v>140</v>
      </c>
      <c r="G27" s="89" t="s">
        <v>4</v>
      </c>
      <c r="H27" s="10">
        <v>8.8000000000000007</v>
      </c>
      <c r="I27" s="11">
        <v>9</v>
      </c>
      <c r="J27" s="12">
        <v>8.8000000000000007</v>
      </c>
      <c r="K27" s="13">
        <v>8.5</v>
      </c>
      <c r="L27" s="14">
        <v>0</v>
      </c>
      <c r="M27" s="15">
        <f>(H27+I27+J27+K27-MAX(H27:K27)-MIN(H27:K27))/2</f>
        <v>8.8000000000000007</v>
      </c>
      <c r="N27" s="92">
        <f>M27*2</f>
        <v>17.600000000000001</v>
      </c>
      <c r="O27" s="16">
        <v>63</v>
      </c>
      <c r="P27" s="17">
        <v>0.63</v>
      </c>
      <c r="Q27" s="10">
        <v>8</v>
      </c>
      <c r="R27" s="11">
        <v>7.3</v>
      </c>
      <c r="S27" s="12">
        <v>7.3</v>
      </c>
      <c r="T27" s="18">
        <v>8</v>
      </c>
      <c r="U27" s="15">
        <f>(Q27+R27+S27+T27-MAX(Q27:T27)-MIN(Q27:T27))/2</f>
        <v>7.65</v>
      </c>
      <c r="V27" s="18">
        <v>0.1</v>
      </c>
      <c r="W27" s="19">
        <f>SUM(U27,N27,P27)-L27-V27</f>
        <v>25.779999999999998</v>
      </c>
      <c r="X27" s="112" t="s">
        <v>46</v>
      </c>
    </row>
    <row r="28" spans="1:24" ht="15.75" thickBot="1">
      <c r="A28" s="188"/>
      <c r="B28" s="117"/>
      <c r="C28" s="119" t="s">
        <v>99</v>
      </c>
      <c r="D28" s="176">
        <v>2003</v>
      </c>
      <c r="E28" s="176" t="s">
        <v>46</v>
      </c>
      <c r="F28" s="104"/>
      <c r="G28" s="90" t="s">
        <v>18</v>
      </c>
      <c r="H28" s="10">
        <v>8.6</v>
      </c>
      <c r="I28" s="11">
        <v>8.8000000000000007</v>
      </c>
      <c r="J28" s="12">
        <v>9</v>
      </c>
      <c r="K28" s="13">
        <v>9</v>
      </c>
      <c r="L28" s="14">
        <v>0</v>
      </c>
      <c r="M28" s="15">
        <f>(H28+I28+J28+K28-MAX(H28:K28)-MIN(H28:K28))/2</f>
        <v>8.8999999999999986</v>
      </c>
      <c r="N28" s="92">
        <f>M28*2</f>
        <v>17.799999999999997</v>
      </c>
      <c r="O28" s="16">
        <v>51</v>
      </c>
      <c r="P28" s="17">
        <v>0.5</v>
      </c>
      <c r="Q28" s="10">
        <v>7.8</v>
      </c>
      <c r="R28" s="11">
        <v>7.9</v>
      </c>
      <c r="S28" s="12">
        <v>8.3000000000000007</v>
      </c>
      <c r="T28" s="18">
        <v>8.3000000000000007</v>
      </c>
      <c r="U28" s="15">
        <f>(Q28+R28+S28+T28-MAX(Q28:T28)-MIN(Q28:T28))/2</f>
        <v>8.0999999999999979</v>
      </c>
      <c r="V28" s="18">
        <v>0.1</v>
      </c>
      <c r="W28" s="19">
        <f>SUM(U28,N28,P28)-L28-V28</f>
        <v>26.299999999999994</v>
      </c>
      <c r="X28" s="113"/>
    </row>
    <row r="29" spans="1:24" ht="21" thickBot="1">
      <c r="A29" s="188"/>
      <c r="B29" s="117" t="s">
        <v>141</v>
      </c>
      <c r="C29" s="119"/>
      <c r="D29" s="176"/>
      <c r="E29" s="176"/>
      <c r="F29" s="104"/>
      <c r="G29" s="3" t="s">
        <v>39</v>
      </c>
      <c r="H29" s="20">
        <v>8.8000000000000007</v>
      </c>
      <c r="I29" s="21">
        <v>8.8000000000000007</v>
      </c>
      <c r="J29" s="22">
        <v>8.5</v>
      </c>
      <c r="K29" s="23">
        <v>9</v>
      </c>
      <c r="L29" s="24">
        <v>0</v>
      </c>
      <c r="M29" s="25">
        <f>(H29+I29+J29+K29-MAX(H29:K29)-MIN(H29:K29))/2</f>
        <v>8.8000000000000007</v>
      </c>
      <c r="N29" s="26">
        <f>M29*2</f>
        <v>17.600000000000001</v>
      </c>
      <c r="O29" s="9">
        <v>80</v>
      </c>
      <c r="P29" s="27">
        <v>0.8</v>
      </c>
      <c r="Q29" s="20">
        <v>8.3000000000000007</v>
      </c>
      <c r="R29" s="21">
        <v>8.5</v>
      </c>
      <c r="S29" s="22">
        <v>8.6</v>
      </c>
      <c r="T29" s="28">
        <v>8.4</v>
      </c>
      <c r="U29" s="15">
        <f>(Q29+R29+S29+T29-MAX(Q29:T29)-MIN(Q29:T29))/2</f>
        <v>8.4499999999999975</v>
      </c>
      <c r="V29" s="28">
        <v>0.1</v>
      </c>
      <c r="W29" s="19">
        <f>SUM(U29,N29,P29)-L29-V29</f>
        <v>26.749999999999996</v>
      </c>
      <c r="X29" s="114"/>
    </row>
    <row r="30" spans="1:24" ht="15.75" thickBot="1">
      <c r="A30" s="156"/>
      <c r="B30" s="118"/>
      <c r="C30" s="77" t="s">
        <v>100</v>
      </c>
      <c r="D30" s="78">
        <v>2008</v>
      </c>
      <c r="E30" s="78" t="s">
        <v>46</v>
      </c>
      <c r="F30" s="128"/>
      <c r="G30" s="106" t="s">
        <v>36</v>
      </c>
      <c r="H30" s="107"/>
      <c r="I30" s="107"/>
      <c r="J30" s="107"/>
      <c r="K30" s="107"/>
      <c r="L30" s="108"/>
      <c r="M30" s="29">
        <f>SUM(M27:M29)-L27-L28-L29</f>
        <v>26.5</v>
      </c>
      <c r="N30" s="30"/>
      <c r="O30" s="109" t="s">
        <v>40</v>
      </c>
      <c r="P30" s="110"/>
      <c r="Q30" s="110"/>
      <c r="R30" s="110"/>
      <c r="S30" s="110"/>
      <c r="T30" s="110"/>
      <c r="U30" s="110"/>
      <c r="V30" s="111"/>
      <c r="W30" s="52">
        <f>SUM(W27:W29)</f>
        <v>78.829999999999984</v>
      </c>
      <c r="X30" s="85">
        <f>M30</f>
        <v>26.5</v>
      </c>
    </row>
    <row r="31" spans="1:24" ht="15.75" thickBot="1">
      <c r="A31" s="121">
        <v>6</v>
      </c>
      <c r="B31" s="124" t="s">
        <v>49</v>
      </c>
      <c r="C31" s="87" t="s">
        <v>105</v>
      </c>
      <c r="D31" s="94">
        <v>2007</v>
      </c>
      <c r="E31" s="9" t="s">
        <v>125</v>
      </c>
      <c r="F31" s="189" t="s">
        <v>48</v>
      </c>
      <c r="G31" s="89" t="s">
        <v>4</v>
      </c>
      <c r="H31" s="10">
        <v>8.6999999999999993</v>
      </c>
      <c r="I31" s="11">
        <v>9</v>
      </c>
      <c r="J31" s="12">
        <v>8.6</v>
      </c>
      <c r="K31" s="13">
        <v>8.4</v>
      </c>
      <c r="L31" s="14">
        <v>0</v>
      </c>
      <c r="M31" s="15">
        <f>(H31+I31+J31+K31-MAX(H31:K31)-MIN(H31:K31))/2</f>
        <v>8.6499999999999986</v>
      </c>
      <c r="N31" s="92">
        <f>M31*2</f>
        <v>17.299999999999997</v>
      </c>
      <c r="O31" s="16">
        <v>73</v>
      </c>
      <c r="P31" s="93">
        <v>0.7</v>
      </c>
      <c r="Q31" s="10">
        <v>8.6</v>
      </c>
      <c r="R31" s="11">
        <v>8</v>
      </c>
      <c r="S31" s="12">
        <v>8.6</v>
      </c>
      <c r="T31" s="18">
        <v>8.6</v>
      </c>
      <c r="U31" s="15">
        <f>(Q31+R31+S31+T31-MAX(Q31:T31)-MIN(Q31:T31))/2</f>
        <v>8.6000000000000014</v>
      </c>
      <c r="V31" s="92">
        <v>0</v>
      </c>
      <c r="W31" s="62">
        <f>SUM(U31,N31,P31)-L31-V31</f>
        <v>26.599999999999998</v>
      </c>
      <c r="X31" s="134" t="str">
        <f>IF(M34&gt;=27,"МС","б\р")</f>
        <v>б\р</v>
      </c>
    </row>
    <row r="32" spans="1:24" ht="15.75" thickBot="1">
      <c r="A32" s="122"/>
      <c r="B32" s="117"/>
      <c r="C32" s="119" t="s">
        <v>106</v>
      </c>
      <c r="D32" s="194">
        <v>2002</v>
      </c>
      <c r="E32" s="104" t="s">
        <v>46</v>
      </c>
      <c r="F32" s="190"/>
      <c r="G32" s="90" t="s">
        <v>18</v>
      </c>
      <c r="H32" s="10">
        <v>8.1999999999999993</v>
      </c>
      <c r="I32" s="11">
        <v>8.4</v>
      </c>
      <c r="J32" s="12">
        <v>8.3000000000000007</v>
      </c>
      <c r="K32" s="13">
        <v>8</v>
      </c>
      <c r="L32" s="14">
        <v>0</v>
      </c>
      <c r="M32" s="15">
        <f>(H32+I32+J32+K32-MAX(H32:K32)-MIN(H32:K32))/2</f>
        <v>8.2500000000000036</v>
      </c>
      <c r="N32" s="92">
        <f>M32*2</f>
        <v>16.500000000000007</v>
      </c>
      <c r="O32" s="16">
        <v>52</v>
      </c>
      <c r="P32" s="17">
        <v>0.5</v>
      </c>
      <c r="Q32" s="10">
        <v>8.3000000000000007</v>
      </c>
      <c r="R32" s="11">
        <v>8.3000000000000007</v>
      </c>
      <c r="S32" s="12">
        <v>8.4</v>
      </c>
      <c r="T32" s="18">
        <v>8.3000000000000007</v>
      </c>
      <c r="U32" s="15">
        <f>(Q32+R32+S32+T32-MAX(Q32:T32)-MIN(Q32:T32))/2</f>
        <v>8.2999999999999989</v>
      </c>
      <c r="V32" s="92">
        <v>0</v>
      </c>
      <c r="W32" s="19">
        <f>SUM(U32,N32,P32)-L32-V32</f>
        <v>25.300000000000004</v>
      </c>
      <c r="X32" s="135"/>
    </row>
    <row r="33" spans="1:24" ht="21" thickBot="1">
      <c r="A33" s="122"/>
      <c r="B33" s="117" t="s">
        <v>145</v>
      </c>
      <c r="C33" s="119"/>
      <c r="D33" s="194"/>
      <c r="E33" s="104"/>
      <c r="F33" s="190"/>
      <c r="G33" s="3" t="s">
        <v>39</v>
      </c>
      <c r="H33" s="20">
        <v>7.4</v>
      </c>
      <c r="I33" s="21">
        <v>7.5</v>
      </c>
      <c r="J33" s="22">
        <v>7.3</v>
      </c>
      <c r="K33" s="23">
        <v>7</v>
      </c>
      <c r="L33" s="24">
        <v>0</v>
      </c>
      <c r="M33" s="25">
        <f>(H33+I33+J33+K33-MAX(H33:K33)-MIN(H33:K33))/2</f>
        <v>7.35</v>
      </c>
      <c r="N33" s="26">
        <f>M33*2</f>
        <v>14.7</v>
      </c>
      <c r="O33" s="9">
        <v>80</v>
      </c>
      <c r="P33" s="27">
        <v>0.8</v>
      </c>
      <c r="Q33" s="20">
        <v>7.5</v>
      </c>
      <c r="R33" s="21">
        <v>7.3</v>
      </c>
      <c r="S33" s="22">
        <v>8.1999999999999993</v>
      </c>
      <c r="T33" s="28">
        <v>8.1999999999999993</v>
      </c>
      <c r="U33" s="15">
        <f>(Q33+R33+S33+T33-MAX(Q33:T33)-MIN(Q33:T33))/2</f>
        <v>7.85</v>
      </c>
      <c r="V33" s="26">
        <v>0</v>
      </c>
      <c r="W33" s="19">
        <f>SUM(U33,N33,P33)-L33-V33</f>
        <v>23.349999999999998</v>
      </c>
      <c r="X33" s="136"/>
    </row>
    <row r="34" spans="1:24" ht="15.75" thickBot="1">
      <c r="A34" s="123"/>
      <c r="B34" s="118"/>
      <c r="C34" s="95" t="s">
        <v>107</v>
      </c>
      <c r="D34" s="95">
        <v>2003</v>
      </c>
      <c r="E34" s="75" t="s">
        <v>46</v>
      </c>
      <c r="F34" s="191"/>
      <c r="G34" s="106" t="s">
        <v>36</v>
      </c>
      <c r="H34" s="107"/>
      <c r="I34" s="107"/>
      <c r="J34" s="107"/>
      <c r="K34" s="107"/>
      <c r="L34" s="108"/>
      <c r="M34" s="29">
        <f>SUM(M31:M33)-L31-L32-L33</f>
        <v>24.25</v>
      </c>
      <c r="N34" s="70"/>
      <c r="O34" s="185" t="s">
        <v>40</v>
      </c>
      <c r="P34" s="186"/>
      <c r="Q34" s="186"/>
      <c r="R34" s="186"/>
      <c r="S34" s="186"/>
      <c r="T34" s="186"/>
      <c r="U34" s="186"/>
      <c r="V34" s="187"/>
      <c r="W34" s="52">
        <f>SUM(W31:W33)</f>
        <v>75.25</v>
      </c>
      <c r="X34" s="29">
        <f>M34</f>
        <v>24.25</v>
      </c>
    </row>
    <row r="35" spans="1:24" ht="15.75" thickBot="1">
      <c r="A35" s="121">
        <v>7</v>
      </c>
      <c r="B35" s="124" t="s">
        <v>123</v>
      </c>
      <c r="C35" s="79" t="s">
        <v>114</v>
      </c>
      <c r="D35" s="80">
        <v>2006</v>
      </c>
      <c r="E35" s="9" t="s">
        <v>46</v>
      </c>
      <c r="F35" s="124" t="s">
        <v>127</v>
      </c>
      <c r="G35" s="89" t="s">
        <v>4</v>
      </c>
      <c r="H35" s="10">
        <v>8.6999999999999993</v>
      </c>
      <c r="I35" s="11">
        <v>9</v>
      </c>
      <c r="J35" s="12">
        <v>8.8000000000000007</v>
      </c>
      <c r="K35" s="13">
        <v>8.6</v>
      </c>
      <c r="L35" s="14">
        <v>0</v>
      </c>
      <c r="M35" s="15">
        <f>(H35+I35+J35+K35-MAX(H35:K35)-MIN(H35:K35))/2</f>
        <v>8.75</v>
      </c>
      <c r="N35" s="92">
        <f>M35*2</f>
        <v>17.5</v>
      </c>
      <c r="O35" s="16">
        <v>70</v>
      </c>
      <c r="P35" s="93">
        <v>0.7</v>
      </c>
      <c r="Q35" s="10">
        <v>7.6</v>
      </c>
      <c r="R35" s="11">
        <v>7.8</v>
      </c>
      <c r="S35" s="12">
        <v>7.8</v>
      </c>
      <c r="T35" s="18">
        <v>8.1999999999999993</v>
      </c>
      <c r="U35" s="15">
        <f>(Q35+R35+S35+T35-MAX(Q35:T35)-MIN(Q35:T35))/2</f>
        <v>7.8</v>
      </c>
      <c r="V35" s="92">
        <v>0</v>
      </c>
      <c r="W35" s="62">
        <f>SUM(U35,N35,P35)-L35-V35</f>
        <v>26</v>
      </c>
      <c r="X35" s="134" t="s">
        <v>96</v>
      </c>
    </row>
    <row r="36" spans="1:24" ht="15.75" thickBot="1">
      <c r="A36" s="122"/>
      <c r="B36" s="117"/>
      <c r="C36" s="119" t="s">
        <v>115</v>
      </c>
      <c r="D36" s="104">
        <v>2002</v>
      </c>
      <c r="E36" s="104" t="s">
        <v>46</v>
      </c>
      <c r="F36" s="104"/>
      <c r="G36" s="90" t="s">
        <v>18</v>
      </c>
      <c r="H36" s="10">
        <v>7.5</v>
      </c>
      <c r="I36" s="11">
        <v>8.1</v>
      </c>
      <c r="J36" s="12">
        <v>8</v>
      </c>
      <c r="K36" s="13">
        <v>8</v>
      </c>
      <c r="L36" s="14">
        <v>1</v>
      </c>
      <c r="M36" s="15">
        <f>(H36+I36+J36+K36-MAX(H36:K36)-MIN(H36:K36))/2</f>
        <v>8</v>
      </c>
      <c r="N36" s="92">
        <f>M36*2</f>
        <v>16</v>
      </c>
      <c r="O36" s="16">
        <v>56</v>
      </c>
      <c r="P36" s="17">
        <v>0.5</v>
      </c>
      <c r="Q36" s="10">
        <v>7.5</v>
      </c>
      <c r="R36" s="11">
        <v>7.7</v>
      </c>
      <c r="S36" s="12">
        <v>8.1</v>
      </c>
      <c r="T36" s="18">
        <v>8.1</v>
      </c>
      <c r="U36" s="15">
        <f>(Q36+R36+S36+T36-MAX(Q36:T36)-MIN(Q36:T36))/2</f>
        <v>7.8999999999999986</v>
      </c>
      <c r="V36" s="92">
        <v>0</v>
      </c>
      <c r="W36" s="19">
        <f>SUM(U36,N36,P36)-L36-V36</f>
        <v>23.4</v>
      </c>
      <c r="X36" s="135"/>
    </row>
    <row r="37" spans="1:24" ht="21" thickBot="1">
      <c r="A37" s="122"/>
      <c r="B37" s="117" t="s">
        <v>124</v>
      </c>
      <c r="C37" s="119"/>
      <c r="D37" s="104"/>
      <c r="E37" s="104"/>
      <c r="F37" s="104"/>
      <c r="G37" s="3" t="s">
        <v>39</v>
      </c>
      <c r="H37" s="20">
        <v>7.6</v>
      </c>
      <c r="I37" s="21">
        <v>8</v>
      </c>
      <c r="J37" s="22">
        <v>8.1</v>
      </c>
      <c r="K37" s="23">
        <v>8.5</v>
      </c>
      <c r="L37" s="24">
        <v>0</v>
      </c>
      <c r="M37" s="25">
        <f>(H37+I37+J37+K37-MAX(H37:K37)-MIN(H37:K37))/2</f>
        <v>8.0500000000000007</v>
      </c>
      <c r="N37" s="26">
        <f>M37*2</f>
        <v>16.100000000000001</v>
      </c>
      <c r="O37" s="9">
        <v>94</v>
      </c>
      <c r="P37" s="27">
        <v>0.8</v>
      </c>
      <c r="Q37" s="20">
        <v>7.6</v>
      </c>
      <c r="R37" s="21">
        <v>8.1</v>
      </c>
      <c r="S37" s="22">
        <v>8.3000000000000007</v>
      </c>
      <c r="T37" s="28">
        <v>8.1999999999999993</v>
      </c>
      <c r="U37" s="15">
        <f>(Q37+R37+S37+T37-MAX(Q37:T37)-MIN(Q37:T37))/2</f>
        <v>8.1500000000000021</v>
      </c>
      <c r="V37" s="26">
        <v>0</v>
      </c>
      <c r="W37" s="19">
        <f>SUM(U37,N37,P37)-L37-V37</f>
        <v>25.050000000000004</v>
      </c>
      <c r="X37" s="136"/>
    </row>
    <row r="38" spans="1:24" ht="15.75" thickBot="1">
      <c r="A38" s="123"/>
      <c r="B38" s="118"/>
      <c r="C38" s="81" t="s">
        <v>116</v>
      </c>
      <c r="D38" s="82">
        <v>2002</v>
      </c>
      <c r="E38" s="75" t="s">
        <v>46</v>
      </c>
      <c r="F38" s="128"/>
      <c r="G38" s="106" t="s">
        <v>36</v>
      </c>
      <c r="H38" s="107"/>
      <c r="I38" s="107"/>
      <c r="J38" s="107"/>
      <c r="K38" s="107"/>
      <c r="L38" s="108"/>
      <c r="M38" s="29">
        <f>SUM(M35:M37)-L35-L36-L37</f>
        <v>23.8</v>
      </c>
      <c r="N38" s="70"/>
      <c r="O38" s="185" t="s">
        <v>40</v>
      </c>
      <c r="P38" s="186"/>
      <c r="Q38" s="186"/>
      <c r="R38" s="186"/>
      <c r="S38" s="186"/>
      <c r="T38" s="186"/>
      <c r="U38" s="186"/>
      <c r="V38" s="187"/>
      <c r="W38" s="52">
        <f>SUM(W35:W37)</f>
        <v>74.45</v>
      </c>
      <c r="X38" s="29">
        <f>M38</f>
        <v>23.8</v>
      </c>
    </row>
    <row r="39" spans="1:24" ht="15.75" thickBot="1">
      <c r="A39" s="121">
        <v>8</v>
      </c>
      <c r="B39" s="124" t="s">
        <v>89</v>
      </c>
      <c r="C39" s="79" t="s">
        <v>101</v>
      </c>
      <c r="D39" s="83">
        <v>2007</v>
      </c>
      <c r="E39" s="9" t="s">
        <v>125</v>
      </c>
      <c r="F39" s="124" t="s">
        <v>102</v>
      </c>
      <c r="G39" s="89" t="s">
        <v>4</v>
      </c>
      <c r="H39" s="10">
        <v>8.8000000000000007</v>
      </c>
      <c r="I39" s="11">
        <v>8.6999999999999993</v>
      </c>
      <c r="J39" s="12">
        <v>8.9</v>
      </c>
      <c r="K39" s="13">
        <v>8.6</v>
      </c>
      <c r="L39" s="14">
        <v>0</v>
      </c>
      <c r="M39" s="15">
        <f>(H39+I39+J39+K39-MAX(H39:K39)-MIN(H39:K39))/2</f>
        <v>8.75</v>
      </c>
      <c r="N39" s="92">
        <f>M39*2</f>
        <v>17.5</v>
      </c>
      <c r="O39" s="16">
        <v>47</v>
      </c>
      <c r="P39" s="93">
        <v>0.47</v>
      </c>
      <c r="Q39" s="10">
        <v>8.3000000000000007</v>
      </c>
      <c r="R39" s="11">
        <v>8.1999999999999993</v>
      </c>
      <c r="S39" s="12">
        <v>8.4</v>
      </c>
      <c r="T39" s="18">
        <v>8.4</v>
      </c>
      <c r="U39" s="15">
        <f>(Q39+R39+S39+T39-MAX(Q39:T39)-MIN(Q39:T39))/2</f>
        <v>8.35</v>
      </c>
      <c r="V39" s="92">
        <v>0</v>
      </c>
      <c r="W39" s="62">
        <f>SUM(U39,N39,P39)-L39-V39</f>
        <v>26.32</v>
      </c>
      <c r="X39" s="134" t="str">
        <f>IF(M42&gt;=27,"МС","б\р")</f>
        <v>б\р</v>
      </c>
    </row>
    <row r="40" spans="1:24" ht="15.75" thickBot="1">
      <c r="A40" s="122"/>
      <c r="B40" s="143"/>
      <c r="C40" s="119" t="s">
        <v>103</v>
      </c>
      <c r="D40" s="119">
        <v>2003</v>
      </c>
      <c r="E40" s="104" t="s">
        <v>125</v>
      </c>
      <c r="F40" s="117"/>
      <c r="G40" s="90" t="s">
        <v>18</v>
      </c>
      <c r="H40" s="10">
        <v>7.8</v>
      </c>
      <c r="I40" s="11">
        <v>8</v>
      </c>
      <c r="J40" s="12">
        <v>7.5</v>
      </c>
      <c r="K40" s="13">
        <v>8.1</v>
      </c>
      <c r="L40" s="14">
        <v>0</v>
      </c>
      <c r="M40" s="15">
        <f>(H40+I40+J40+K40-MAX(H40:K40)-MIN(H40:K40))/2</f>
        <v>7.8999999999999986</v>
      </c>
      <c r="N40" s="92">
        <f>M40*2</f>
        <v>15.799999999999997</v>
      </c>
      <c r="O40" s="16">
        <v>36</v>
      </c>
      <c r="P40" s="17">
        <v>0.36</v>
      </c>
      <c r="Q40" s="10">
        <v>7.8</v>
      </c>
      <c r="R40" s="11">
        <v>8</v>
      </c>
      <c r="S40" s="12">
        <v>8.4</v>
      </c>
      <c r="T40" s="18">
        <v>8</v>
      </c>
      <c r="U40" s="15">
        <f>(Q40+R40+S40+T40-MAX(Q40:T40)-MIN(Q40:T40))/2</f>
        <v>8.0000000000000018</v>
      </c>
      <c r="V40" s="92">
        <v>0</v>
      </c>
      <c r="W40" s="19">
        <f>SUM(U40,N40,P40)-L40-V40</f>
        <v>24.159999999999997</v>
      </c>
      <c r="X40" s="135"/>
    </row>
    <row r="41" spans="1:24" ht="21" thickBot="1">
      <c r="A41" s="122"/>
      <c r="B41" s="117" t="s">
        <v>154</v>
      </c>
      <c r="C41" s="119"/>
      <c r="D41" s="119"/>
      <c r="E41" s="104"/>
      <c r="F41" s="117"/>
      <c r="G41" s="3" t="s">
        <v>39</v>
      </c>
      <c r="H41" s="20">
        <v>7.3</v>
      </c>
      <c r="I41" s="21">
        <v>7.7</v>
      </c>
      <c r="J41" s="22">
        <v>7.8</v>
      </c>
      <c r="K41" s="23">
        <v>7.6</v>
      </c>
      <c r="L41" s="24">
        <v>0.3</v>
      </c>
      <c r="M41" s="25">
        <f>(H41+I41+J41+K41-MAX(H41:K41)-MIN(H41:K41))/2</f>
        <v>7.6499999999999986</v>
      </c>
      <c r="N41" s="26">
        <f>M41*2</f>
        <v>15.299999999999997</v>
      </c>
      <c r="O41" s="9">
        <v>64</v>
      </c>
      <c r="P41" s="27">
        <v>0.64</v>
      </c>
      <c r="Q41" s="20">
        <v>7.8</v>
      </c>
      <c r="R41" s="21">
        <v>8</v>
      </c>
      <c r="S41" s="22">
        <v>8.1</v>
      </c>
      <c r="T41" s="28">
        <v>8.1</v>
      </c>
      <c r="U41" s="15">
        <f>(Q41+R41+S41+T41-MAX(Q41:T41)-MIN(Q41:T41))/2</f>
        <v>8.0499999999999989</v>
      </c>
      <c r="V41" s="26">
        <v>0</v>
      </c>
      <c r="W41" s="19">
        <f>SUM(U41,N41,P41)-L41-V41</f>
        <v>23.689999999999994</v>
      </c>
      <c r="X41" s="136"/>
    </row>
    <row r="42" spans="1:24" ht="15.75" thickBot="1">
      <c r="A42" s="123"/>
      <c r="B42" s="144"/>
      <c r="C42" s="81" t="s">
        <v>104</v>
      </c>
      <c r="D42" s="84">
        <v>2004</v>
      </c>
      <c r="E42" s="75" t="s">
        <v>125</v>
      </c>
      <c r="F42" s="118"/>
      <c r="G42" s="106" t="s">
        <v>36</v>
      </c>
      <c r="H42" s="107"/>
      <c r="I42" s="107"/>
      <c r="J42" s="107"/>
      <c r="K42" s="107"/>
      <c r="L42" s="108"/>
      <c r="M42" s="29">
        <f>SUM(M39:M41)-L39-L40-L41</f>
        <v>23.999999999999996</v>
      </c>
      <c r="N42" s="70"/>
      <c r="O42" s="185" t="s">
        <v>40</v>
      </c>
      <c r="P42" s="186"/>
      <c r="Q42" s="186"/>
      <c r="R42" s="186"/>
      <c r="S42" s="186"/>
      <c r="T42" s="186"/>
      <c r="U42" s="186"/>
      <c r="V42" s="187"/>
      <c r="W42" s="52">
        <f>SUM(W39:W41)</f>
        <v>74.169999999999987</v>
      </c>
      <c r="X42" s="29">
        <f>M42</f>
        <v>23.999999999999996</v>
      </c>
    </row>
    <row r="43" spans="1:24" ht="15.75" thickBot="1">
      <c r="A43" s="121">
        <v>9</v>
      </c>
      <c r="B43" s="124" t="s">
        <v>149</v>
      </c>
      <c r="C43" s="79" t="s">
        <v>117</v>
      </c>
      <c r="D43" s="80">
        <v>2003</v>
      </c>
      <c r="E43" s="9" t="s">
        <v>125</v>
      </c>
      <c r="F43" s="124" t="s">
        <v>150</v>
      </c>
      <c r="G43" s="89" t="s">
        <v>4</v>
      </c>
      <c r="H43" s="10">
        <v>8.8000000000000007</v>
      </c>
      <c r="I43" s="11">
        <v>8.9</v>
      </c>
      <c r="J43" s="12">
        <v>8.6</v>
      </c>
      <c r="K43" s="13">
        <v>8.9</v>
      </c>
      <c r="L43" s="14">
        <v>0</v>
      </c>
      <c r="M43" s="15">
        <f>(H43+I43+J43+K43-MAX(H43:K43)-MIN(H43:K43))/2</f>
        <v>8.8500000000000014</v>
      </c>
      <c r="N43" s="92">
        <f>M43*2</f>
        <v>17.700000000000003</v>
      </c>
      <c r="O43" s="16">
        <v>50</v>
      </c>
      <c r="P43" s="93">
        <v>0.5</v>
      </c>
      <c r="Q43" s="10">
        <v>7</v>
      </c>
      <c r="R43" s="11">
        <v>8</v>
      </c>
      <c r="S43" s="12">
        <v>7.5</v>
      </c>
      <c r="T43" s="18">
        <v>8</v>
      </c>
      <c r="U43" s="15">
        <f>(Q43+R43+S43+T43-MAX(Q43:T43)-MIN(Q43:T43))/2</f>
        <v>7.75</v>
      </c>
      <c r="V43" s="92">
        <v>1</v>
      </c>
      <c r="W43" s="62">
        <f>SUM(U43,N43,P43)-L43-V43</f>
        <v>24.950000000000003</v>
      </c>
      <c r="X43" s="134" t="s">
        <v>46</v>
      </c>
    </row>
    <row r="44" spans="1:24" ht="15.75" thickBot="1">
      <c r="A44" s="122"/>
      <c r="B44" s="143"/>
      <c r="C44" s="119" t="s">
        <v>118</v>
      </c>
      <c r="D44" s="104">
        <v>2004</v>
      </c>
      <c r="E44" s="104" t="s">
        <v>125</v>
      </c>
      <c r="F44" s="117"/>
      <c r="G44" s="90" t="s">
        <v>18</v>
      </c>
      <c r="H44" s="10">
        <v>8.8000000000000007</v>
      </c>
      <c r="I44" s="11">
        <v>8.8000000000000007</v>
      </c>
      <c r="J44" s="12">
        <v>8.8000000000000007</v>
      </c>
      <c r="K44" s="13">
        <v>8.9</v>
      </c>
      <c r="L44" s="14">
        <v>0</v>
      </c>
      <c r="M44" s="15">
        <f>(H44+I44+J44+K44-MAX(H44:K44)-MIN(H44:K44))/2</f>
        <v>8.8000000000000025</v>
      </c>
      <c r="N44" s="92">
        <f>M44*2</f>
        <v>17.600000000000005</v>
      </c>
      <c r="O44" s="16">
        <v>47</v>
      </c>
      <c r="P44" s="17">
        <v>0.47</v>
      </c>
      <c r="Q44" s="10">
        <v>7.5</v>
      </c>
      <c r="R44" s="11">
        <v>7.6</v>
      </c>
      <c r="S44" s="12">
        <v>7.7</v>
      </c>
      <c r="T44" s="18">
        <v>7.6</v>
      </c>
      <c r="U44" s="15">
        <f>(Q44+R44+S44+T44-MAX(Q44:T44)-MIN(Q44:T44))/2</f>
        <v>7.6</v>
      </c>
      <c r="V44" s="92">
        <v>1</v>
      </c>
      <c r="W44" s="19">
        <f>SUM(U44,N44,P44)-L44-V44</f>
        <v>24.67</v>
      </c>
      <c r="X44" s="135"/>
    </row>
    <row r="45" spans="1:24" ht="21" thickBot="1">
      <c r="A45" s="122"/>
      <c r="B45" s="117"/>
      <c r="C45" s="119"/>
      <c r="D45" s="104"/>
      <c r="E45" s="104"/>
      <c r="F45" s="117"/>
      <c r="G45" s="3" t="s">
        <v>39</v>
      </c>
      <c r="H45" s="20">
        <v>9</v>
      </c>
      <c r="I45" s="21">
        <v>8.8000000000000007</v>
      </c>
      <c r="J45" s="22">
        <v>9</v>
      </c>
      <c r="K45" s="23">
        <v>8.8000000000000007</v>
      </c>
      <c r="L45" s="24">
        <v>0</v>
      </c>
      <c r="M45" s="25">
        <f>(H45+I45+J45+K45-MAX(H45:K45)-MIN(H45:K45))/2</f>
        <v>8.9</v>
      </c>
      <c r="N45" s="26">
        <f>M45*2</f>
        <v>17.8</v>
      </c>
      <c r="O45" s="9">
        <v>61</v>
      </c>
      <c r="P45" s="27">
        <v>0.61</v>
      </c>
      <c r="Q45" s="20">
        <v>7</v>
      </c>
      <c r="R45" s="21">
        <v>6.8</v>
      </c>
      <c r="S45" s="22">
        <v>7.4</v>
      </c>
      <c r="T45" s="28">
        <v>7.2</v>
      </c>
      <c r="U45" s="15">
        <f>(Q45+R45+S45+T45-MAX(Q45:T45)-MIN(Q45:T45))/2</f>
        <v>7.1</v>
      </c>
      <c r="V45" s="26">
        <v>1</v>
      </c>
      <c r="W45" s="19">
        <f>SUM(U45,N45,P45)-L45-V45</f>
        <v>24.509999999999998</v>
      </c>
      <c r="X45" s="136"/>
    </row>
    <row r="46" spans="1:24" ht="15.75" thickBot="1">
      <c r="A46" s="123"/>
      <c r="B46" s="144"/>
      <c r="C46" s="81" t="s">
        <v>119</v>
      </c>
      <c r="D46" s="82">
        <v>2008</v>
      </c>
      <c r="E46" s="75" t="s">
        <v>125</v>
      </c>
      <c r="F46" s="118"/>
      <c r="G46" s="106" t="s">
        <v>36</v>
      </c>
      <c r="H46" s="107"/>
      <c r="I46" s="107"/>
      <c r="J46" s="107"/>
      <c r="K46" s="107"/>
      <c r="L46" s="108"/>
      <c r="M46" s="29">
        <f>SUM(M43:M45)-L43-L44-L45</f>
        <v>26.550000000000004</v>
      </c>
      <c r="N46" s="70"/>
      <c r="O46" s="185" t="s">
        <v>40</v>
      </c>
      <c r="P46" s="186"/>
      <c r="Q46" s="186"/>
      <c r="R46" s="186"/>
      <c r="S46" s="186"/>
      <c r="T46" s="186"/>
      <c r="U46" s="186"/>
      <c r="V46" s="187"/>
      <c r="W46" s="52">
        <f>SUM(W43:W45)</f>
        <v>74.13</v>
      </c>
      <c r="X46" s="29">
        <f>M46</f>
        <v>26.550000000000004</v>
      </c>
    </row>
    <row r="47" spans="1:24" ht="15.75" thickBot="1">
      <c r="A47" s="121">
        <v>10</v>
      </c>
      <c r="B47" s="124" t="s">
        <v>138</v>
      </c>
      <c r="C47" s="79" t="s">
        <v>111</v>
      </c>
      <c r="D47" s="80">
        <v>2006</v>
      </c>
      <c r="E47" s="9" t="s">
        <v>125</v>
      </c>
      <c r="F47" s="124" t="s">
        <v>139</v>
      </c>
      <c r="G47" s="89" t="s">
        <v>4</v>
      </c>
      <c r="H47" s="10">
        <v>8.8000000000000007</v>
      </c>
      <c r="I47" s="11">
        <v>8.8000000000000007</v>
      </c>
      <c r="J47" s="12">
        <v>8.5</v>
      </c>
      <c r="K47" s="13">
        <v>8.8000000000000007</v>
      </c>
      <c r="L47" s="14">
        <v>0</v>
      </c>
      <c r="M47" s="15">
        <f>(H47+I47+J47+K47-MAX(H47:K47)-MIN(H47:K47))/2</f>
        <v>8.8000000000000025</v>
      </c>
      <c r="N47" s="92">
        <f>M47*2</f>
        <v>17.600000000000005</v>
      </c>
      <c r="O47" s="16">
        <v>65</v>
      </c>
      <c r="P47" s="93">
        <v>0.65</v>
      </c>
      <c r="Q47" s="10">
        <v>7.1</v>
      </c>
      <c r="R47" s="11">
        <v>7</v>
      </c>
      <c r="S47" s="12">
        <v>7.3</v>
      </c>
      <c r="T47" s="18">
        <v>7.2</v>
      </c>
      <c r="U47" s="15">
        <f>(Q47+R47+S47+T47-MAX(Q47:T47)-MIN(Q47:T47))/2</f>
        <v>7.1499999999999986</v>
      </c>
      <c r="V47" s="92">
        <v>1</v>
      </c>
      <c r="W47" s="62">
        <f>SUM(U47,N47,P47)-L47-V47</f>
        <v>24.400000000000002</v>
      </c>
      <c r="X47" s="134" t="s">
        <v>46</v>
      </c>
    </row>
    <row r="48" spans="1:24" ht="15.75" thickBot="1">
      <c r="A48" s="122"/>
      <c r="B48" s="196"/>
      <c r="C48" s="119" t="s">
        <v>112</v>
      </c>
      <c r="D48" s="104">
        <v>2003</v>
      </c>
      <c r="E48" s="104" t="s">
        <v>125</v>
      </c>
      <c r="F48" s="117"/>
      <c r="G48" s="90" t="s">
        <v>18</v>
      </c>
      <c r="H48" s="10">
        <v>8.8000000000000007</v>
      </c>
      <c r="I48" s="11">
        <v>8.5</v>
      </c>
      <c r="J48" s="12">
        <v>8.8000000000000007</v>
      </c>
      <c r="K48" s="13">
        <v>8.9</v>
      </c>
      <c r="L48" s="14">
        <v>0</v>
      </c>
      <c r="M48" s="15">
        <f>(H48+I48+J48+K48-MAX(H48:K48)-MIN(H48:K48))/2</f>
        <v>8.8000000000000007</v>
      </c>
      <c r="N48" s="92">
        <f>M48*2</f>
        <v>17.600000000000001</v>
      </c>
      <c r="O48" s="16">
        <v>51</v>
      </c>
      <c r="P48" s="17">
        <v>0.5</v>
      </c>
      <c r="Q48" s="10">
        <v>7.2</v>
      </c>
      <c r="R48" s="11">
        <v>6.8</v>
      </c>
      <c r="S48" s="12">
        <v>7.2</v>
      </c>
      <c r="T48" s="18">
        <v>7</v>
      </c>
      <c r="U48" s="15">
        <f>(Q48+R48+S48+T48-MAX(Q48:T48)-MIN(Q48:T48))/2</f>
        <v>7.1</v>
      </c>
      <c r="V48" s="92">
        <v>1</v>
      </c>
      <c r="W48" s="19">
        <f>SUM(U48,N48,P48)-L48-V48</f>
        <v>24.200000000000003</v>
      </c>
      <c r="X48" s="135"/>
    </row>
    <row r="49" spans="1:24" ht="21" thickBot="1">
      <c r="A49" s="122"/>
      <c r="B49" s="197"/>
      <c r="C49" s="119"/>
      <c r="D49" s="104"/>
      <c r="E49" s="104"/>
      <c r="F49" s="117"/>
      <c r="G49" s="3" t="s">
        <v>39</v>
      </c>
      <c r="H49" s="20">
        <v>8.6999999999999993</v>
      </c>
      <c r="I49" s="21">
        <v>8.9</v>
      </c>
      <c r="J49" s="22">
        <v>8.9</v>
      </c>
      <c r="K49" s="23">
        <v>8.6</v>
      </c>
      <c r="L49" s="24">
        <v>0</v>
      </c>
      <c r="M49" s="25">
        <f>(H49+I49+J49+K49-MAX(H49:K49)-MIN(H49:K49))/2</f>
        <v>8.8000000000000007</v>
      </c>
      <c r="N49" s="26">
        <f>M49*2</f>
        <v>17.600000000000001</v>
      </c>
      <c r="O49" s="9">
        <v>82</v>
      </c>
      <c r="P49" s="27">
        <v>0.8</v>
      </c>
      <c r="Q49" s="20">
        <v>6.8</v>
      </c>
      <c r="R49" s="21">
        <v>7.1</v>
      </c>
      <c r="S49" s="22">
        <v>7.3</v>
      </c>
      <c r="T49" s="28">
        <v>7.1</v>
      </c>
      <c r="U49" s="15">
        <f>(Q49+R49+S49+T49-MAX(Q49:T49)-MIN(Q49:T49))/2</f>
        <v>7.0999999999999979</v>
      </c>
      <c r="V49" s="26">
        <v>1</v>
      </c>
      <c r="W49" s="19">
        <f>SUM(U49,N49,P49)-L49-V49</f>
        <v>24.5</v>
      </c>
      <c r="X49" s="136"/>
    </row>
    <row r="50" spans="1:24" ht="15.75" thickBot="1">
      <c r="A50" s="123"/>
      <c r="B50" s="198"/>
      <c r="C50" s="81" t="s">
        <v>113</v>
      </c>
      <c r="D50" s="82">
        <v>2001</v>
      </c>
      <c r="E50" s="75" t="s">
        <v>125</v>
      </c>
      <c r="F50" s="118"/>
      <c r="G50" s="106" t="s">
        <v>36</v>
      </c>
      <c r="H50" s="107"/>
      <c r="I50" s="107"/>
      <c r="J50" s="107"/>
      <c r="K50" s="107"/>
      <c r="L50" s="108"/>
      <c r="M50" s="29">
        <f>SUM(M47:M49)-L47-L48-L49</f>
        <v>26.400000000000002</v>
      </c>
      <c r="N50" s="70"/>
      <c r="O50" s="185" t="s">
        <v>40</v>
      </c>
      <c r="P50" s="186"/>
      <c r="Q50" s="186"/>
      <c r="R50" s="186"/>
      <c r="S50" s="186"/>
      <c r="T50" s="186"/>
      <c r="U50" s="186"/>
      <c r="V50" s="187"/>
      <c r="W50" s="52">
        <f>SUM(W47:W49)</f>
        <v>73.100000000000009</v>
      </c>
      <c r="X50" s="29">
        <f>M50</f>
        <v>26.400000000000002</v>
      </c>
    </row>
    <row r="51" spans="1:24">
      <c r="A51" s="43"/>
      <c r="B51" s="72"/>
      <c r="C51" s="86"/>
      <c r="D51" s="37"/>
      <c r="E51" s="37"/>
      <c r="F51" s="67"/>
      <c r="G51" s="46"/>
      <c r="H51" s="46"/>
      <c r="I51" s="46"/>
      <c r="J51" s="46"/>
      <c r="K51" s="46"/>
      <c r="L51" s="46"/>
      <c r="M51" s="32"/>
      <c r="N51" s="71"/>
      <c r="O51" s="59"/>
      <c r="P51" s="59"/>
      <c r="Q51" s="59"/>
      <c r="R51" s="59"/>
      <c r="S51" s="59"/>
      <c r="T51" s="59"/>
      <c r="U51" s="59"/>
      <c r="V51" s="59"/>
      <c r="W51" s="34"/>
      <c r="X51" s="32"/>
    </row>
    <row r="52" spans="1:24">
      <c r="A52" s="43"/>
      <c r="B52" s="58"/>
      <c r="C52" s="132" t="s">
        <v>41</v>
      </c>
      <c r="D52" s="132"/>
      <c r="E52" s="132"/>
      <c r="F52" s="13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36"/>
      <c r="S52" s="2"/>
      <c r="T52" s="4" t="s">
        <v>55</v>
      </c>
      <c r="U52" s="4"/>
      <c r="V52" s="59"/>
      <c r="W52" s="34"/>
      <c r="X52" s="60"/>
    </row>
    <row r="53" spans="1:24">
      <c r="A53" s="43"/>
      <c r="B53" s="58"/>
      <c r="C53" s="69" t="s">
        <v>59</v>
      </c>
      <c r="D53" s="2"/>
      <c r="E53" s="2"/>
      <c r="F53" s="3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6"/>
      <c r="S53" s="2"/>
      <c r="T53" s="4" t="s">
        <v>44</v>
      </c>
      <c r="U53" s="4"/>
      <c r="V53" s="59"/>
      <c r="W53" s="34"/>
      <c r="X53" s="60"/>
    </row>
    <row r="54" spans="1:24">
      <c r="A54" s="43"/>
      <c r="B54" s="58"/>
      <c r="C54" s="133" t="s">
        <v>13</v>
      </c>
      <c r="D54" s="133"/>
      <c r="E54" s="133"/>
      <c r="F54" s="133"/>
      <c r="G54" s="133"/>
      <c r="H54" s="133"/>
      <c r="I54" s="2"/>
      <c r="J54" s="2"/>
      <c r="K54" s="2"/>
      <c r="L54" s="36"/>
      <c r="M54" s="2"/>
      <c r="N54" s="2"/>
      <c r="O54" s="2"/>
      <c r="P54" s="2"/>
      <c r="Q54" s="2"/>
      <c r="R54" s="2"/>
      <c r="S54" s="2"/>
      <c r="T54" s="4" t="s">
        <v>54</v>
      </c>
      <c r="U54" s="4"/>
      <c r="V54" s="59"/>
    </row>
    <row r="55" spans="1:24">
      <c r="A55" s="43"/>
      <c r="B55" s="58"/>
      <c r="C55" s="69" t="s">
        <v>58</v>
      </c>
      <c r="D55" s="69"/>
      <c r="E55" s="69"/>
      <c r="F55" s="2"/>
      <c r="G55" s="2"/>
      <c r="H55" s="2"/>
      <c r="I55" s="37"/>
      <c r="J55" s="2"/>
      <c r="K55" s="2"/>
      <c r="L55" s="36"/>
      <c r="M55" s="2"/>
      <c r="N55" s="2"/>
      <c r="O55" s="2"/>
      <c r="P55" s="2"/>
      <c r="Q55" s="2"/>
      <c r="R55" s="2"/>
      <c r="S55" s="2"/>
      <c r="T55" s="4" t="s">
        <v>47</v>
      </c>
      <c r="U55" s="4"/>
      <c r="V55" s="59"/>
    </row>
    <row r="56" spans="1:24">
      <c r="A56" s="43"/>
      <c r="B56" s="58"/>
      <c r="C56" s="133" t="s">
        <v>14</v>
      </c>
      <c r="D56" s="133"/>
      <c r="E56" s="133"/>
      <c r="F56" s="133"/>
      <c r="G56" s="133"/>
      <c r="H56" s="133"/>
      <c r="I56" s="39"/>
      <c r="J56" s="40"/>
      <c r="K56" s="40"/>
      <c r="L56" s="40"/>
      <c r="M56" s="40"/>
      <c r="N56" s="40"/>
      <c r="O56" s="40"/>
      <c r="P56" s="40"/>
      <c r="Q56" s="36"/>
      <c r="R56" s="2"/>
      <c r="S56" s="2"/>
      <c r="T56" s="4" t="s">
        <v>56</v>
      </c>
      <c r="U56" s="4"/>
      <c r="V56" s="59"/>
    </row>
    <row r="57" spans="1:24">
      <c r="A57" s="43"/>
      <c r="B57" s="58"/>
      <c r="C57" s="69" t="s">
        <v>58</v>
      </c>
      <c r="D57" s="69"/>
      <c r="E57" s="69"/>
      <c r="F57" s="2"/>
      <c r="G57" s="2"/>
      <c r="H57" s="2"/>
      <c r="I57" s="39"/>
      <c r="J57" s="40"/>
      <c r="K57" s="40"/>
      <c r="L57" s="40"/>
      <c r="M57" s="40"/>
      <c r="N57" s="40"/>
      <c r="O57" s="40"/>
      <c r="P57" s="40"/>
      <c r="Q57" s="36"/>
      <c r="R57" s="2"/>
      <c r="S57" s="2"/>
      <c r="T57" s="4" t="s">
        <v>57</v>
      </c>
      <c r="U57" s="4"/>
      <c r="V57" s="59"/>
    </row>
    <row r="58" spans="1:24">
      <c r="A58" s="43"/>
      <c r="B58" s="50"/>
      <c r="C58" s="66"/>
      <c r="D58" s="45"/>
      <c r="E58" s="45"/>
      <c r="F58" s="5"/>
      <c r="G58" s="46"/>
      <c r="H58" s="46"/>
      <c r="I58" s="46"/>
      <c r="J58" s="46"/>
      <c r="K58" s="46"/>
      <c r="L58" s="46"/>
      <c r="M58" s="32"/>
      <c r="N58" s="33"/>
      <c r="O58" s="47"/>
      <c r="P58" s="47"/>
      <c r="Q58" s="47"/>
      <c r="R58" s="47"/>
      <c r="S58" s="47"/>
      <c r="T58" s="57"/>
      <c r="U58" s="57"/>
      <c r="V58" s="57"/>
    </row>
  </sheetData>
  <mergeCells count="132">
    <mergeCell ref="C54:H54"/>
    <mergeCell ref="C56:H56"/>
    <mergeCell ref="A1:X1"/>
    <mergeCell ref="A2:X2"/>
    <mergeCell ref="B3:C3"/>
    <mergeCell ref="F47:F50"/>
    <mergeCell ref="C48:C49"/>
    <mergeCell ref="D48:D49"/>
    <mergeCell ref="E48:E49"/>
    <mergeCell ref="B35:B36"/>
    <mergeCell ref="F35:F38"/>
    <mergeCell ref="C36:C37"/>
    <mergeCell ref="D36:D37"/>
    <mergeCell ref="E36:E37"/>
    <mergeCell ref="B37:B38"/>
    <mergeCell ref="B47:B50"/>
    <mergeCell ref="C52:F52"/>
    <mergeCell ref="A19:A22"/>
    <mergeCell ref="F19:F22"/>
    <mergeCell ref="X19:X21"/>
    <mergeCell ref="C20:C21"/>
    <mergeCell ref="D20:D21"/>
    <mergeCell ref="E20:E21"/>
    <mergeCell ref="G22:L22"/>
    <mergeCell ref="A15:A18"/>
    <mergeCell ref="F15:F18"/>
    <mergeCell ref="X15:X17"/>
    <mergeCell ref="G18:L18"/>
    <mergeCell ref="O18:V18"/>
    <mergeCell ref="D16:D17"/>
    <mergeCell ref="E16:E17"/>
    <mergeCell ref="B17:B18"/>
    <mergeCell ref="A11:A14"/>
    <mergeCell ref="B11:B12"/>
    <mergeCell ref="F11:F14"/>
    <mergeCell ref="X11:X13"/>
    <mergeCell ref="C12:C13"/>
    <mergeCell ref="D12:D13"/>
    <mergeCell ref="E12:E13"/>
    <mergeCell ref="B13:B14"/>
    <mergeCell ref="G14:L14"/>
    <mergeCell ref="O14:V14"/>
    <mergeCell ref="E8:E9"/>
    <mergeCell ref="X43:X45"/>
    <mergeCell ref="C44:C45"/>
    <mergeCell ref="D44:D45"/>
    <mergeCell ref="E44:E45"/>
    <mergeCell ref="B45:B46"/>
    <mergeCell ref="G46:L46"/>
    <mergeCell ref="O46:V46"/>
    <mergeCell ref="O42:V42"/>
    <mergeCell ref="B15:B16"/>
    <mergeCell ref="C16:C17"/>
    <mergeCell ref="B25:B26"/>
    <mergeCell ref="G26:L26"/>
    <mergeCell ref="B19:B22"/>
    <mergeCell ref="X31:X33"/>
    <mergeCell ref="C32:C33"/>
    <mergeCell ref="D32:D33"/>
    <mergeCell ref="E32:E33"/>
    <mergeCell ref="O22:V22"/>
    <mergeCell ref="X7:X9"/>
    <mergeCell ref="G10:L10"/>
    <mergeCell ref="O10:V10"/>
    <mergeCell ref="C8:C9"/>
    <mergeCell ref="D8:D9"/>
    <mergeCell ref="A23:A26"/>
    <mergeCell ref="O26:V26"/>
    <mergeCell ref="G38:L38"/>
    <mergeCell ref="O38:V38"/>
    <mergeCell ref="A39:A42"/>
    <mergeCell ref="B39:B40"/>
    <mergeCell ref="F39:F42"/>
    <mergeCell ref="X39:X41"/>
    <mergeCell ref="C40:C41"/>
    <mergeCell ref="D40:D41"/>
    <mergeCell ref="E40:E41"/>
    <mergeCell ref="B41:B42"/>
    <mergeCell ref="G42:L42"/>
    <mergeCell ref="A31:A34"/>
    <mergeCell ref="B31:B32"/>
    <mergeCell ref="F31:F34"/>
    <mergeCell ref="A35:A38"/>
    <mergeCell ref="X35:X37"/>
    <mergeCell ref="B23:B24"/>
    <mergeCell ref="F23:F26"/>
    <mergeCell ref="X23:X25"/>
    <mergeCell ref="C24:C25"/>
    <mergeCell ref="D24:D25"/>
    <mergeCell ref="E24:E25"/>
    <mergeCell ref="A47:A50"/>
    <mergeCell ref="B7:B8"/>
    <mergeCell ref="F7:F10"/>
    <mergeCell ref="X47:X49"/>
    <mergeCell ref="B9:B10"/>
    <mergeCell ref="G50:L50"/>
    <mergeCell ref="O50:V50"/>
    <mergeCell ref="A27:A30"/>
    <mergeCell ref="B27:B28"/>
    <mergeCell ref="F27:F30"/>
    <mergeCell ref="A43:A46"/>
    <mergeCell ref="B43:B44"/>
    <mergeCell ref="F43:F46"/>
    <mergeCell ref="A7:A10"/>
    <mergeCell ref="B33:B34"/>
    <mergeCell ref="G34:L34"/>
    <mergeCell ref="O34:V34"/>
    <mergeCell ref="X27:X29"/>
    <mergeCell ref="C28:C29"/>
    <mergeCell ref="D28:D29"/>
    <mergeCell ref="E28:E29"/>
    <mergeCell ref="B29:B30"/>
    <mergeCell ref="G30:L30"/>
    <mergeCell ref="O30:V30"/>
    <mergeCell ref="A4:X4"/>
    <mergeCell ref="A5:A6"/>
    <mergeCell ref="C5:C6"/>
    <mergeCell ref="D5:D6"/>
    <mergeCell ref="E5:E6"/>
    <mergeCell ref="F5:F6"/>
    <mergeCell ref="G5:G6"/>
    <mergeCell ref="H5:K5"/>
    <mergeCell ref="L5:L6"/>
    <mergeCell ref="M5:M6"/>
    <mergeCell ref="N5:N6"/>
    <mergeCell ref="O5:O6"/>
    <mergeCell ref="P5:P6"/>
    <mergeCell ref="Q5:T5"/>
    <mergeCell ref="U5:U6"/>
    <mergeCell ref="V5:V6"/>
    <mergeCell ref="W5:W6"/>
    <mergeCell ref="X5:X6"/>
  </mergeCells>
  <phoneticPr fontId="0" type="noConversion"/>
  <printOptions horizontalCentered="1"/>
  <pageMargins left="0.23622047244094491" right="0.23622047244094491" top="0.11811023622047245" bottom="0.11811023622047245" header="3.937007874015748E-2" footer="3.937007874015748E-2"/>
  <pageSetup paperSize="9" scale="55" fitToHeight="0" orientation="landscape" verticalDpi="360" r:id="rId1"/>
  <headerFooter alignWithMargins="0"/>
  <rowBreaks count="1" manualBreakCount="1">
    <brk id="58" min="1" max="23" man="1"/>
  </rowBreaks>
  <colBreaks count="1" manualBreakCount="1">
    <brk id="2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ПЖ</vt:lpstr>
      <vt:lpstr>ПМ</vt:lpstr>
      <vt:lpstr>СП</vt:lpstr>
      <vt:lpstr>Т</vt:lpstr>
      <vt:lpstr>Лист1</vt:lpstr>
      <vt:lpstr>ПЖ!Область_печати</vt:lpstr>
      <vt:lpstr>ПМ!Область_печати</vt:lpstr>
      <vt:lpstr>СП!Область_печати</vt:lpstr>
      <vt:lpstr>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2017-02-25T14:44:19Z</cp:lastPrinted>
  <dcterms:created xsi:type="dcterms:W3CDTF">2006-09-16T00:00:00Z</dcterms:created>
  <dcterms:modified xsi:type="dcterms:W3CDTF">2017-05-04T07:52:38Z</dcterms:modified>
</cp:coreProperties>
</file>