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880" windowHeight="10725" activeTab="4"/>
  </bookViews>
  <sheets>
    <sheet name="ПЖ" sheetId="8" r:id="rId1"/>
    <sheet name="ПМ" sheetId="27" r:id="rId2"/>
    <sheet name="СП" sheetId="26" r:id="rId3"/>
    <sheet name="Т" sheetId="24" r:id="rId4"/>
    <sheet name="Ч" sheetId="25" r:id="rId5"/>
    <sheet name="Лист1" sheetId="28" r:id="rId6"/>
  </sheets>
  <definedNames>
    <definedName name="_xlnm.Print_Area" localSheetId="0">ПЖ!$A$1:$X$135</definedName>
    <definedName name="_xlnm.Print_Area" localSheetId="2">СП!$A$1:$X$90</definedName>
    <definedName name="_xlnm.Print_Area" localSheetId="3">Т!$A$1:$X$115</definedName>
    <definedName name="_xlnm.Print_Area" localSheetId="4">Ч!$A$1:$X$63</definedName>
  </definedNames>
  <calcPr calcId="125725"/>
</workbook>
</file>

<file path=xl/calcChain.xml><?xml version="1.0" encoding="utf-8"?>
<calcChain xmlns="http://schemas.openxmlformats.org/spreadsheetml/2006/main">
  <c r="U25" i="24"/>
  <c r="M25"/>
  <c r="N25" s="1"/>
  <c r="U24"/>
  <c r="M24"/>
  <c r="N24" s="1"/>
  <c r="U23"/>
  <c r="M23"/>
  <c r="N23" s="1"/>
  <c r="U15" i="26"/>
  <c r="M15"/>
  <c r="N15" s="1"/>
  <c r="U14"/>
  <c r="M14"/>
  <c r="N14" s="1"/>
  <c r="U13"/>
  <c r="M13"/>
  <c r="N13" s="1"/>
  <c r="W23" i="24" l="1"/>
  <c r="W24"/>
  <c r="M26"/>
  <c r="X26" s="1"/>
  <c r="W25"/>
  <c r="W13" i="26"/>
  <c r="W15"/>
  <c r="W14"/>
  <c r="M16"/>
  <c r="X16" s="1"/>
  <c r="W26" i="24" l="1"/>
  <c r="W16" i="26"/>
  <c r="U65" i="24"/>
  <c r="M65"/>
  <c r="N65" s="1"/>
  <c r="U64"/>
  <c r="M64"/>
  <c r="N64" s="1"/>
  <c r="U63"/>
  <c r="M63"/>
  <c r="W65" l="1"/>
  <c r="M66"/>
  <c r="X66" s="1"/>
  <c r="W64"/>
  <c r="N63"/>
  <c r="W63" s="1"/>
  <c r="W66" l="1"/>
  <c r="U29" i="27" l="1"/>
  <c r="M29"/>
  <c r="N29" s="1"/>
  <c r="U28"/>
  <c r="M28"/>
  <c r="N28" s="1"/>
  <c r="U27"/>
  <c r="M27"/>
  <c r="N27" s="1"/>
  <c r="U25"/>
  <c r="M25"/>
  <c r="N25" s="1"/>
  <c r="U24"/>
  <c r="M24"/>
  <c r="N24" s="1"/>
  <c r="U23"/>
  <c r="M23"/>
  <c r="W29" l="1"/>
  <c r="M30"/>
  <c r="X27" s="1"/>
  <c r="M26"/>
  <c r="X23" s="1"/>
  <c r="W24"/>
  <c r="W27"/>
  <c r="W25"/>
  <c r="W28"/>
  <c r="N23"/>
  <c r="W23" s="1"/>
  <c r="X30" l="1"/>
  <c r="X26"/>
  <c r="W26"/>
  <c r="W30"/>
  <c r="U22" i="8" l="1"/>
  <c r="M22"/>
  <c r="N22" s="1"/>
  <c r="U21"/>
  <c r="M21"/>
  <c r="N21" s="1"/>
  <c r="U20"/>
  <c r="M20"/>
  <c r="M43" i="25"/>
  <c r="N43" s="1"/>
  <c r="U43"/>
  <c r="M44"/>
  <c r="U44"/>
  <c r="M45"/>
  <c r="N45" s="1"/>
  <c r="U45"/>
  <c r="W22" i="8" l="1"/>
  <c r="W45" i="25"/>
  <c r="M46"/>
  <c r="X46" s="1"/>
  <c r="W43"/>
  <c r="N44"/>
  <c r="W44" s="1"/>
  <c r="M23" i="8"/>
  <c r="X23" s="1"/>
  <c r="W21"/>
  <c r="N20"/>
  <c r="W20" s="1"/>
  <c r="W46" i="25" l="1"/>
  <c r="W23" i="8"/>
  <c r="U15" i="27"/>
  <c r="M15"/>
  <c r="N15" s="1"/>
  <c r="W15" l="1"/>
  <c r="U102" i="8"/>
  <c r="M102"/>
  <c r="N102" s="1"/>
  <c r="U101"/>
  <c r="M101"/>
  <c r="N101" s="1"/>
  <c r="U100"/>
  <c r="M100"/>
  <c r="N100" s="1"/>
  <c r="U98"/>
  <c r="M98"/>
  <c r="N98" s="1"/>
  <c r="U97"/>
  <c r="M97"/>
  <c r="N97" s="1"/>
  <c r="U96"/>
  <c r="M96"/>
  <c r="N96" s="1"/>
  <c r="U110"/>
  <c r="M110"/>
  <c r="N110" s="1"/>
  <c r="U109"/>
  <c r="M109"/>
  <c r="N109" s="1"/>
  <c r="U108"/>
  <c r="M108"/>
  <c r="N108" s="1"/>
  <c r="U118"/>
  <c r="M118"/>
  <c r="N118" s="1"/>
  <c r="U117"/>
  <c r="M117"/>
  <c r="N117" s="1"/>
  <c r="U116"/>
  <c r="M116"/>
  <c r="N116" s="1"/>
  <c r="U114"/>
  <c r="M114"/>
  <c r="N114" s="1"/>
  <c r="U113"/>
  <c r="M113"/>
  <c r="N113" s="1"/>
  <c r="U112"/>
  <c r="M112"/>
  <c r="N112" s="1"/>
  <c r="U122"/>
  <c r="M122"/>
  <c r="N122" s="1"/>
  <c r="U121"/>
  <c r="M121"/>
  <c r="N121" s="1"/>
  <c r="U120"/>
  <c r="M120"/>
  <c r="N120" s="1"/>
  <c r="U106"/>
  <c r="M106"/>
  <c r="N106" s="1"/>
  <c r="U105"/>
  <c r="M105"/>
  <c r="N105" s="1"/>
  <c r="U104"/>
  <c r="M104"/>
  <c r="N104" s="1"/>
  <c r="M125"/>
  <c r="N125" s="1"/>
  <c r="U125"/>
  <c r="M126"/>
  <c r="N126" s="1"/>
  <c r="U126"/>
  <c r="U26" i="26"/>
  <c r="M26"/>
  <c r="N26" s="1"/>
  <c r="U25"/>
  <c r="M25"/>
  <c r="N25" s="1"/>
  <c r="U24"/>
  <c r="M24"/>
  <c r="U88" i="24"/>
  <c r="M88"/>
  <c r="N88" s="1"/>
  <c r="U87"/>
  <c r="M87"/>
  <c r="N87" s="1"/>
  <c r="U86"/>
  <c r="M86"/>
  <c r="N86" s="1"/>
  <c r="U92"/>
  <c r="M92"/>
  <c r="N92" s="1"/>
  <c r="U91"/>
  <c r="M91"/>
  <c r="N91" s="1"/>
  <c r="U90"/>
  <c r="M90"/>
  <c r="N90" s="1"/>
  <c r="U100"/>
  <c r="M100"/>
  <c r="N100" s="1"/>
  <c r="U99"/>
  <c r="M99"/>
  <c r="N99" s="1"/>
  <c r="U98"/>
  <c r="M98"/>
  <c r="N98" s="1"/>
  <c r="M95"/>
  <c r="N95" s="1"/>
  <c r="U95"/>
  <c r="M96"/>
  <c r="N96" s="1"/>
  <c r="U96"/>
  <c r="W113" i="8" l="1"/>
  <c r="W26" i="26"/>
  <c r="W25"/>
  <c r="W97" i="8"/>
  <c r="W102"/>
  <c r="W98"/>
  <c r="W92" i="24"/>
  <c r="W96"/>
  <c r="W87"/>
  <c r="W99"/>
  <c r="W88"/>
  <c r="W95"/>
  <c r="W100"/>
  <c r="W91"/>
  <c r="W112" i="8"/>
  <c r="W100"/>
  <c r="W120"/>
  <c r="W104"/>
  <c r="W105"/>
  <c r="W122"/>
  <c r="W108"/>
  <c r="W110"/>
  <c r="W96"/>
  <c r="W106"/>
  <c r="W109"/>
  <c r="W121"/>
  <c r="W114"/>
  <c r="W101"/>
  <c r="W116"/>
  <c r="W118"/>
  <c r="W117"/>
  <c r="W125"/>
  <c r="W126"/>
  <c r="M27" i="26"/>
  <c r="X27" s="1"/>
  <c r="N24"/>
  <c r="W24" s="1"/>
  <c r="W98" i="24"/>
  <c r="W86"/>
  <c r="W90"/>
  <c r="W27" i="26" l="1"/>
  <c r="U19" i="25"/>
  <c r="M19"/>
  <c r="N19" s="1"/>
  <c r="U18"/>
  <c r="M18"/>
  <c r="N18" s="1"/>
  <c r="U17"/>
  <c r="M17"/>
  <c r="U63" i="8"/>
  <c r="M63"/>
  <c r="N63" s="1"/>
  <c r="U62"/>
  <c r="M62"/>
  <c r="N62" s="1"/>
  <c r="U61"/>
  <c r="M61"/>
  <c r="N61" s="1"/>
  <c r="U59"/>
  <c r="M59"/>
  <c r="N59" s="1"/>
  <c r="U58"/>
  <c r="M58"/>
  <c r="N58" s="1"/>
  <c r="U57"/>
  <c r="M57"/>
  <c r="N57" s="1"/>
  <c r="U55"/>
  <c r="M55"/>
  <c r="N55" s="1"/>
  <c r="U54"/>
  <c r="M54"/>
  <c r="N54" s="1"/>
  <c r="U53"/>
  <c r="M53"/>
  <c r="N53" s="1"/>
  <c r="U51"/>
  <c r="M51"/>
  <c r="N51" s="1"/>
  <c r="U50"/>
  <c r="M50"/>
  <c r="N50" s="1"/>
  <c r="U49"/>
  <c r="M49"/>
  <c r="N49" s="1"/>
  <c r="U18"/>
  <c r="M18"/>
  <c r="N18" s="1"/>
  <c r="U17"/>
  <c r="M17"/>
  <c r="N17" s="1"/>
  <c r="U16"/>
  <c r="M16"/>
  <c r="N16" s="1"/>
  <c r="U11"/>
  <c r="M11"/>
  <c r="N11" s="1"/>
  <c r="U10"/>
  <c r="M10"/>
  <c r="N10" s="1"/>
  <c r="U9"/>
  <c r="M9"/>
  <c r="N9" s="1"/>
  <c r="U10" i="27"/>
  <c r="M10"/>
  <c r="N10" s="1"/>
  <c r="U9"/>
  <c r="M9"/>
  <c r="N9" s="1"/>
  <c r="U8"/>
  <c r="M8"/>
  <c r="N8" s="1"/>
  <c r="U17"/>
  <c r="M17"/>
  <c r="N17" s="1"/>
  <c r="U16"/>
  <c r="M16"/>
  <c r="N16" s="1"/>
  <c r="U21"/>
  <c r="M21"/>
  <c r="N21" s="1"/>
  <c r="U20"/>
  <c r="M20"/>
  <c r="N20" s="1"/>
  <c r="U19"/>
  <c r="M19"/>
  <c r="N19" s="1"/>
  <c r="U55"/>
  <c r="M55"/>
  <c r="N55" s="1"/>
  <c r="U54"/>
  <c r="M54"/>
  <c r="N54" s="1"/>
  <c r="U53"/>
  <c r="M53"/>
  <c r="N53" s="1"/>
  <c r="U62"/>
  <c r="M62"/>
  <c r="N62" s="1"/>
  <c r="U61"/>
  <c r="M61"/>
  <c r="N61" s="1"/>
  <c r="U60"/>
  <c r="M60"/>
  <c r="N60" s="1"/>
  <c r="U10" i="24"/>
  <c r="M10"/>
  <c r="N10" s="1"/>
  <c r="U9"/>
  <c r="M9"/>
  <c r="N9" s="1"/>
  <c r="U8"/>
  <c r="M8"/>
  <c r="N8" s="1"/>
  <c r="U21"/>
  <c r="M21"/>
  <c r="N21" s="1"/>
  <c r="U20"/>
  <c r="M20"/>
  <c r="N20" s="1"/>
  <c r="U19"/>
  <c r="M19"/>
  <c r="N19" s="1"/>
  <c r="U17"/>
  <c r="M17"/>
  <c r="N17" s="1"/>
  <c r="U16"/>
  <c r="M16"/>
  <c r="N16" s="1"/>
  <c r="U15"/>
  <c r="M15"/>
  <c r="N15" s="1"/>
  <c r="U38" i="25"/>
  <c r="M38"/>
  <c r="N38" s="1"/>
  <c r="U37"/>
  <c r="M37"/>
  <c r="N37" s="1"/>
  <c r="U36"/>
  <c r="M36"/>
  <c r="N36" s="1"/>
  <c r="U12"/>
  <c r="M12"/>
  <c r="N12" s="1"/>
  <c r="U11"/>
  <c r="M11"/>
  <c r="N11" s="1"/>
  <c r="U10"/>
  <c r="M10"/>
  <c r="N10" s="1"/>
  <c r="U49" i="24"/>
  <c r="M49"/>
  <c r="N49" s="1"/>
  <c r="U48"/>
  <c r="M48"/>
  <c r="N48" s="1"/>
  <c r="U47"/>
  <c r="M47"/>
  <c r="N47" s="1"/>
  <c r="U61"/>
  <c r="M61"/>
  <c r="N61" s="1"/>
  <c r="U60"/>
  <c r="M60"/>
  <c r="N60" s="1"/>
  <c r="U59"/>
  <c r="M59"/>
  <c r="N59" s="1"/>
  <c r="U57"/>
  <c r="M57"/>
  <c r="N57" s="1"/>
  <c r="U56"/>
  <c r="M56"/>
  <c r="N56" s="1"/>
  <c r="U55"/>
  <c r="M55"/>
  <c r="N55" s="1"/>
  <c r="U53"/>
  <c r="M53"/>
  <c r="N53" s="1"/>
  <c r="U52"/>
  <c r="M52"/>
  <c r="N52" s="1"/>
  <c r="U51"/>
  <c r="M51"/>
  <c r="N51" s="1"/>
  <c r="U11" i="26"/>
  <c r="M11"/>
  <c r="N11" s="1"/>
  <c r="U10"/>
  <c r="M10"/>
  <c r="N10" s="1"/>
  <c r="U9"/>
  <c r="M9"/>
  <c r="N9" s="1"/>
  <c r="U22"/>
  <c r="M22"/>
  <c r="N22" s="1"/>
  <c r="U21"/>
  <c r="M21"/>
  <c r="N21" s="1"/>
  <c r="U20"/>
  <c r="M20"/>
  <c r="N20" s="1"/>
  <c r="U55"/>
  <c r="M55"/>
  <c r="N55" s="1"/>
  <c r="U54"/>
  <c r="M54"/>
  <c r="N54" s="1"/>
  <c r="U53"/>
  <c r="M53"/>
  <c r="N53" s="1"/>
  <c r="M70"/>
  <c r="N70" s="1"/>
  <c r="U70"/>
  <c r="U69"/>
  <c r="M69"/>
  <c r="N69" s="1"/>
  <c r="U68"/>
  <c r="M68"/>
  <c r="N68" s="1"/>
  <c r="M72"/>
  <c r="U78"/>
  <c r="M78"/>
  <c r="N78" s="1"/>
  <c r="U77"/>
  <c r="M77"/>
  <c r="N77" s="1"/>
  <c r="U76"/>
  <c r="M76"/>
  <c r="N76" s="1"/>
  <c r="U62"/>
  <c r="M62"/>
  <c r="N62" s="1"/>
  <c r="U61"/>
  <c r="M61"/>
  <c r="N61" s="1"/>
  <c r="U60"/>
  <c r="M60"/>
  <c r="N60" s="1"/>
  <c r="U66"/>
  <c r="M66"/>
  <c r="N66" s="1"/>
  <c r="U65"/>
  <c r="M65"/>
  <c r="N65" s="1"/>
  <c r="U64"/>
  <c r="M64"/>
  <c r="N64" s="1"/>
  <c r="M73"/>
  <c r="N73" s="1"/>
  <c r="U73"/>
  <c r="M74"/>
  <c r="N74" s="1"/>
  <c r="U74"/>
  <c r="W9" i="27" l="1"/>
  <c r="W70" i="26"/>
  <c r="W61"/>
  <c r="W18" i="8"/>
  <c r="W78" i="26"/>
  <c r="W68"/>
  <c r="W65"/>
  <c r="W73"/>
  <c r="W62"/>
  <c r="W77"/>
  <c r="W55"/>
  <c r="W10"/>
  <c r="W12" i="25"/>
  <c r="W11"/>
  <c r="W10"/>
  <c r="W38"/>
  <c r="W19"/>
  <c r="W18"/>
  <c r="M20"/>
  <c r="X20" s="1"/>
  <c r="W37"/>
  <c r="W62" i="8"/>
  <c r="W56" i="24"/>
  <c r="W69" i="26"/>
  <c r="N17" i="25"/>
  <c r="W17" s="1"/>
  <c r="W36"/>
  <c r="W48" i="24"/>
  <c r="W61"/>
  <c r="W16"/>
  <c r="W21"/>
  <c r="W52"/>
  <c r="W61" i="27"/>
  <c r="W54"/>
  <c r="W21"/>
  <c r="W16"/>
  <c r="W62"/>
  <c r="W55"/>
  <c r="W17"/>
  <c r="W10"/>
  <c r="W8"/>
  <c r="W20"/>
  <c r="W19"/>
  <c r="W53"/>
  <c r="W60"/>
  <c r="W10" i="8"/>
  <c r="W51"/>
  <c r="W54"/>
  <c r="W8" i="24"/>
  <c r="W53"/>
  <c r="W15"/>
  <c r="W20"/>
  <c r="W60"/>
  <c r="W49"/>
  <c r="W57"/>
  <c r="W17"/>
  <c r="W9"/>
  <c r="W10"/>
  <c r="W49" i="8"/>
  <c r="W57"/>
  <c r="W19" i="24"/>
  <c r="W47"/>
  <c r="W55"/>
  <c r="W59"/>
  <c r="W51"/>
  <c r="W50" i="8"/>
  <c r="W55"/>
  <c r="W58"/>
  <c r="W61"/>
  <c r="W63"/>
  <c r="W9"/>
  <c r="W11"/>
  <c r="W16"/>
  <c r="W59"/>
  <c r="W17"/>
  <c r="W53"/>
  <c r="W53" i="26"/>
  <c r="W54"/>
  <c r="W21"/>
  <c r="W20"/>
  <c r="W11"/>
  <c r="W66"/>
  <c r="W22"/>
  <c r="W9"/>
  <c r="W60"/>
  <c r="W64"/>
  <c r="W76"/>
  <c r="W74"/>
  <c r="W20" i="25" l="1"/>
  <c r="M63" i="26"/>
  <c r="X63" s="1"/>
  <c r="M50" i="24" l="1"/>
  <c r="X50" s="1"/>
  <c r="M99" i="8"/>
  <c r="X96" s="1"/>
  <c r="W63" i="26"/>
  <c r="X99" i="8" l="1"/>
  <c r="W50" i="24"/>
  <c r="M64" i="8"/>
  <c r="X64" s="1"/>
  <c r="W99"/>
  <c r="W64"/>
  <c r="U72" i="26" l="1"/>
  <c r="W93" i="24" l="1"/>
  <c r="M18" i="27"/>
  <c r="X18" s="1"/>
  <c r="M75" i="26"/>
  <c r="X75" s="1"/>
  <c r="W18" i="27"/>
  <c r="N72" i="26"/>
  <c r="W72" s="1"/>
  <c r="M93" i="24"/>
  <c r="W75" i="26" l="1"/>
  <c r="M13" i="25"/>
  <c r="X13" s="1"/>
  <c r="M22" i="27"/>
  <c r="X22" s="1"/>
  <c r="W22" l="1"/>
  <c r="M23" i="26"/>
  <c r="X23" s="1"/>
  <c r="W13" i="25" l="1"/>
  <c r="W23" i="26"/>
  <c r="M60" i="8" l="1"/>
  <c r="X60" s="1"/>
  <c r="W60" l="1"/>
  <c r="M12" l="1"/>
  <c r="X9" s="1"/>
  <c r="X12" l="1"/>
  <c r="W12"/>
  <c r="U94" i="24" l="1"/>
  <c r="M94"/>
  <c r="M97" l="1"/>
  <c r="X97" s="1"/>
  <c r="N94"/>
  <c r="W94" s="1"/>
  <c r="W97" l="1"/>
  <c r="M79" i="26" l="1"/>
  <c r="X79" s="1"/>
  <c r="M71"/>
  <c r="X71" s="1"/>
  <c r="U124" i="8"/>
  <c r="M124"/>
  <c r="N124" s="1"/>
  <c r="W71" i="26" l="1"/>
  <c r="W79"/>
  <c r="M39" i="25"/>
  <c r="M11" i="27"/>
  <c r="X11" s="1"/>
  <c r="M115" i="8"/>
  <c r="X115" s="1"/>
  <c r="W124"/>
  <c r="M127"/>
  <c r="X127" s="1"/>
  <c r="M103"/>
  <c r="X103" s="1"/>
  <c r="M119"/>
  <c r="X119" s="1"/>
  <c r="W39" i="25" l="1"/>
  <c r="X39"/>
  <c r="W11" i="27"/>
  <c r="W119" i="8"/>
  <c r="W115"/>
  <c r="W127"/>
  <c r="W103"/>
  <c r="M54" i="24" l="1"/>
  <c r="X54" s="1"/>
  <c r="M56" i="26" l="1"/>
  <c r="X56" s="1"/>
  <c r="M11" i="24"/>
  <c r="X11" s="1"/>
  <c r="M56" i="27"/>
  <c r="X56" s="1"/>
  <c r="W54" i="24"/>
  <c r="W56" i="26" l="1"/>
  <c r="W56" i="27"/>
  <c r="W11" i="24"/>
  <c r="M22" l="1"/>
  <c r="X22" s="1"/>
  <c r="W22" l="1"/>
  <c r="M101" l="1"/>
  <c r="X101" s="1"/>
  <c r="M107" i="8"/>
  <c r="M123"/>
  <c r="X120" s="1"/>
  <c r="X107" l="1"/>
  <c r="X123"/>
  <c r="W123"/>
  <c r="W107"/>
  <c r="W101" i="24"/>
  <c r="M111" i="8" l="1"/>
  <c r="X108" s="1"/>
  <c r="X111" l="1"/>
  <c r="W111"/>
  <c r="M18" i="24" l="1"/>
  <c r="X18" s="1"/>
  <c r="M89"/>
  <c r="X89" s="1"/>
  <c r="M58"/>
  <c r="X58" s="1"/>
  <c r="M62"/>
  <c r="X62" s="1"/>
  <c r="W62" l="1"/>
  <c r="M67" i="26"/>
  <c r="X67" s="1"/>
  <c r="W89" i="24"/>
  <c r="M63" i="27"/>
  <c r="X63" s="1"/>
  <c r="W18" i="24"/>
  <c r="M19" i="8"/>
  <c r="X19" s="1"/>
  <c r="M52"/>
  <c r="X52" s="1"/>
  <c r="W58" i="24"/>
  <c r="M56" i="8"/>
  <c r="X56" s="1"/>
  <c r="M12" i="26" l="1"/>
  <c r="X12" s="1"/>
  <c r="W56" i="8"/>
  <c r="W52"/>
  <c r="W19"/>
  <c r="W67" i="26"/>
  <c r="W63" i="27"/>
  <c r="W12" i="26" l="1"/>
</calcChain>
</file>

<file path=xl/sharedStrings.xml><?xml version="1.0" encoding="utf-8"?>
<sst xmlns="http://schemas.openxmlformats.org/spreadsheetml/2006/main" count="1529" uniqueCount="269">
  <si>
    <t>М</t>
  </si>
  <si>
    <t>Фамилия, имя</t>
  </si>
  <si>
    <t>Регион</t>
  </si>
  <si>
    <t>Упражнение</t>
  </si>
  <si>
    <t>Баланс</t>
  </si>
  <si>
    <t>А-1</t>
  </si>
  <si>
    <t>А-2</t>
  </si>
  <si>
    <t>А-3</t>
  </si>
  <si>
    <t>А-4</t>
  </si>
  <si>
    <t>ПСБ</t>
  </si>
  <si>
    <t>А</t>
  </si>
  <si>
    <t>СТ</t>
  </si>
  <si>
    <t>оценка</t>
  </si>
  <si>
    <t xml:space="preserve">Главный секретарь </t>
  </si>
  <si>
    <t>Верховное жюри</t>
  </si>
  <si>
    <t>р-да</t>
  </si>
  <si>
    <t>Ведомство</t>
  </si>
  <si>
    <t>Тренеры</t>
  </si>
  <si>
    <t>Темповое</t>
  </si>
  <si>
    <t>ТИ-1</t>
  </si>
  <si>
    <t>ТИ-2</t>
  </si>
  <si>
    <t>ТИ-3</t>
  </si>
  <si>
    <t>ТИ-4</t>
  </si>
  <si>
    <t>ТИ</t>
  </si>
  <si>
    <t>ТИ*2</t>
  </si>
  <si>
    <t>трудности</t>
  </si>
  <si>
    <t>Трудность</t>
  </si>
  <si>
    <t>Разряд имеет</t>
  </si>
  <si>
    <t>Год рожд.</t>
  </si>
  <si>
    <t>Сбавки ПСБ</t>
  </si>
  <si>
    <t>Оценка
А</t>
  </si>
  <si>
    <t>Оценка трудности</t>
  </si>
  <si>
    <t>Сбавки СТ</t>
  </si>
  <si>
    <t>Оценка ТИ</t>
  </si>
  <si>
    <t>Оценка ТИ*2</t>
  </si>
  <si>
    <t>Общая оценка</t>
  </si>
  <si>
    <t>СУММА оценки за ТИ для выполнения разрядного норматива</t>
  </si>
  <si>
    <t>Техника исполнения</t>
  </si>
  <si>
    <t>Артистизм</t>
  </si>
  <si>
    <t>Комбинированное (многоборье)</t>
  </si>
  <si>
    <t>ИТОГОВАЯ СУММА БАЛЛОВ для определения места</t>
  </si>
  <si>
    <t>Председатель Верховного жюри, Главный судья</t>
  </si>
  <si>
    <t>Вып. разряда</t>
  </si>
  <si>
    <t>Пара смешанная - многоборье - женщины, мужчины 14 лет и старше</t>
  </si>
  <si>
    <t>МС</t>
  </si>
  <si>
    <t>Курган</t>
  </si>
  <si>
    <t xml:space="preserve">Пара - многоборье - юниорки 13-19 лет </t>
  </si>
  <si>
    <t xml:space="preserve">Пара  - многоборье - юноши 12-18 лет </t>
  </si>
  <si>
    <t xml:space="preserve">Пара  - многоборье - юноши 11-16 лет </t>
  </si>
  <si>
    <t>Пара смешанная - многоборье - юниорки, юниоры 13-19 лет</t>
  </si>
  <si>
    <t>Пара смешанная - многоборье - девушки, юноши 11-16 лет</t>
  </si>
  <si>
    <t xml:space="preserve">Пара - многоборье - девушки 11-16 лет </t>
  </si>
  <si>
    <t xml:space="preserve">Пара - многоборье - девушки 12-18 лет </t>
  </si>
  <si>
    <t>Пара смешанная - многоборье - девушки, юноши 12-18 лет</t>
  </si>
  <si>
    <t>Тройка  - многоборье - женщины 14 лет и старше</t>
  </si>
  <si>
    <t>Тройка  - многоборье - девушки 11-16 лет</t>
  </si>
  <si>
    <t>Тройка  - многоборье - девушки 12-18 лет</t>
  </si>
  <si>
    <t>1 сп</t>
  </si>
  <si>
    <t>Тройка  - многоборье - юниорки 13-19 лет</t>
  </si>
  <si>
    <t>Четверка - многоборье - юноши 12-18 лет</t>
  </si>
  <si>
    <t>КМС</t>
  </si>
  <si>
    <t>Мегион</t>
  </si>
  <si>
    <t>Харьковских СВ Харьковских СвВ Дменова ЮВ</t>
  </si>
  <si>
    <t xml:space="preserve">ХМАО-ЮГРА Мегион         </t>
  </si>
  <si>
    <t>2сп</t>
  </si>
  <si>
    <t>Филипченко О.В. Тимофеева Ю.Ю.             Мелиева Р.Н.</t>
  </si>
  <si>
    <t>б/р</t>
  </si>
  <si>
    <t>Чернявский Олег</t>
  </si>
  <si>
    <t xml:space="preserve">Всероссийские соревнования "Чёрное золото Приобья" по спортивной акробатике </t>
  </si>
  <si>
    <t>город Нефтеюганск</t>
  </si>
  <si>
    <t>Харьковских С.В.</t>
  </si>
  <si>
    <t>Семёнов И.А.</t>
  </si>
  <si>
    <t>Каленский А.В.</t>
  </si>
  <si>
    <t>Нефтеюганск</t>
  </si>
  <si>
    <t xml:space="preserve">судья ВК </t>
  </si>
  <si>
    <t>судья ВК / МК</t>
  </si>
  <si>
    <t>Севостьяненко Елена</t>
  </si>
  <si>
    <t>Сиволова Алина</t>
  </si>
  <si>
    <t>Миляева Ульяна</t>
  </si>
  <si>
    <t xml:space="preserve">Филипченко О.В. Милеева Р Тимофеева Ю </t>
  </si>
  <si>
    <t>Вельтер Алина</t>
  </si>
  <si>
    <t>Башкова Анастасия</t>
  </si>
  <si>
    <t>Осипенко Альбина</t>
  </si>
  <si>
    <t>Латченко Диана</t>
  </si>
  <si>
    <t>Нестерова Анастасия</t>
  </si>
  <si>
    <t>Лысенкова Анастасия</t>
  </si>
  <si>
    <t>Кузнецова Аделина</t>
  </si>
  <si>
    <t>Паршакова Виктория</t>
  </si>
  <si>
    <t>Попова Екатерина</t>
  </si>
  <si>
    <t>Никитина Ольга</t>
  </si>
  <si>
    <t>Пара - многоборье - мужчины 14 лет и старше</t>
  </si>
  <si>
    <t>Загорский Александр</t>
  </si>
  <si>
    <t>Быков Ярослав</t>
  </si>
  <si>
    <t>Романова Екатерина</t>
  </si>
  <si>
    <t xml:space="preserve">Севостьяненко Виктория </t>
  </si>
  <si>
    <t>Шелгачёва Анна</t>
  </si>
  <si>
    <t>Ли Виктория</t>
  </si>
  <si>
    <t>Шевелева Наталья</t>
  </si>
  <si>
    <t>Филипченко Мария</t>
  </si>
  <si>
    <t>Тахтамыш Евгения</t>
  </si>
  <si>
    <t>МАОУДОД СДЮСШОР №3</t>
  </si>
  <si>
    <t>г.Томск</t>
  </si>
  <si>
    <t>1сп</t>
  </si>
  <si>
    <t>МБУ ДО"ДЮСШ  "Вымпел"</t>
  </si>
  <si>
    <t>Боцан ОА Захарова ЛМ</t>
  </si>
  <si>
    <t>ХМАО-Югра  г.Покачи</t>
  </si>
  <si>
    <t>МАУ гНижневартовска "СШ"</t>
  </si>
  <si>
    <t>ХМАО-Югра</t>
  </si>
  <si>
    <t>ХМАО-Югра  г.Лангепас</t>
  </si>
  <si>
    <t>Пара - многоборье -женщины 14 лет и старше</t>
  </si>
  <si>
    <t>Любина Александра</t>
  </si>
  <si>
    <t>Минуллина Дарья</t>
  </si>
  <si>
    <t>Курганская область</t>
  </si>
  <si>
    <t xml:space="preserve"> А.А.Семенова</t>
  </si>
  <si>
    <t>ДЮСШ №1 имени</t>
  </si>
  <si>
    <t>Гребенщикова Вероника</t>
  </si>
  <si>
    <t>Ананьев Данил</t>
  </si>
  <si>
    <t xml:space="preserve">Пара - многоборье - юниоры 13-19 лет </t>
  </si>
  <si>
    <t>БУ ДО "ОблДЮСШ"</t>
  </si>
  <si>
    <t>г.Омск</t>
  </si>
  <si>
    <t>Задорожный Виталий</t>
  </si>
  <si>
    <t>Довнер Владислав</t>
  </si>
  <si>
    <t>Акатьева Виктория</t>
  </si>
  <si>
    <t>Артюшин Ярослав</t>
  </si>
  <si>
    <t>Тарасова Г.И. Медведь Е.С. Бетехтина И.Ф.</t>
  </si>
  <si>
    <t>Михальков Сергей</t>
  </si>
  <si>
    <t>Четверка  - многоборье - мужчины 14 лет и старше</t>
  </si>
  <si>
    <t>Марковский Данила</t>
  </si>
  <si>
    <t>ЛГ МАОУ ДО "Спортшкола"</t>
  </si>
  <si>
    <t>ХМАО-Югра г.лангепас</t>
  </si>
  <si>
    <t>Рыжих Ксения</t>
  </si>
  <si>
    <t>Лепешкина Екатерина</t>
  </si>
  <si>
    <t>Крицкая Наталья</t>
  </si>
  <si>
    <r>
      <t xml:space="preserve">МАУ      </t>
    </r>
    <r>
      <rPr>
        <sz val="8"/>
        <rFont val="Arial"/>
        <family val="2"/>
        <charset val="204"/>
      </rPr>
      <t xml:space="preserve">"Спортивная школа" </t>
    </r>
  </si>
  <si>
    <t>Копачевская Ксения</t>
  </si>
  <si>
    <t>Макаревич Александра</t>
  </si>
  <si>
    <t>3сп</t>
  </si>
  <si>
    <t>Мехоношина Е.Н.. Тимофеева Ю.Ю.             Мелиева Р.Н.</t>
  </si>
  <si>
    <t>Зайнуллина Ева</t>
  </si>
  <si>
    <t>Дубко Дарья</t>
  </si>
  <si>
    <t>1юн</t>
  </si>
  <si>
    <t>Алферов Евгений</t>
  </si>
  <si>
    <t>Исаков П.В. Исаков В.Я.</t>
  </si>
  <si>
    <t>Салахова Аделина</t>
  </si>
  <si>
    <t>Боровых Дарья</t>
  </si>
  <si>
    <t>Шадыева Ю.О. Исаков В.Я.</t>
  </si>
  <si>
    <t>Вильданова Елизавета</t>
  </si>
  <si>
    <t>Боровых Анастасия</t>
  </si>
  <si>
    <t xml:space="preserve"> Исаков В.Я.</t>
  </si>
  <si>
    <t>Тимофеева Милана</t>
  </si>
  <si>
    <t xml:space="preserve"> Шайхутдинова А.Г.        Исаков В.Я.</t>
  </si>
  <si>
    <t>Исаков П.В.</t>
  </si>
  <si>
    <t>Смирнова Полина</t>
  </si>
  <si>
    <t>Щербина Ирина</t>
  </si>
  <si>
    <t>Пономаренко Валерий</t>
  </si>
  <si>
    <t>Корнеев Кирилл</t>
  </si>
  <si>
    <t>Шараева Е.Ю. Яркова М.М. Шолохов П.А.</t>
  </si>
  <si>
    <t>Шелгачев Григорий</t>
  </si>
  <si>
    <t>Барышев Сергей</t>
  </si>
  <si>
    <t>Шараева Е.Ю. Яркова М.М. Митаенко С.В. Былина Н.Г.</t>
  </si>
  <si>
    <t>Шульга Данил</t>
  </si>
  <si>
    <t>Барышева Вероника</t>
  </si>
  <si>
    <t xml:space="preserve">Сухумшина Л.Н. Былина Н.Г.. Шолохов П.А. Митаенко С.В. </t>
  </si>
  <si>
    <t>Ахметшина Алина</t>
  </si>
  <si>
    <t xml:space="preserve">Митаенко СВ  Былина НГ Шолохов ПА Шараева Е.Ю. Яркова ММ  </t>
  </si>
  <si>
    <t>Митаенко СВ Былина НГ Шолохов П.А.</t>
  </si>
  <si>
    <t>Лигай София</t>
  </si>
  <si>
    <t>Кулешова Милана</t>
  </si>
  <si>
    <t>Костерова Мария</t>
  </si>
  <si>
    <t>Нагина И.А.  Шараева Е.Ю. Шолохов П.А.     Яркова М.М.</t>
  </si>
  <si>
    <t>Вавилкина Анастасия</t>
  </si>
  <si>
    <t>Шолохов П.А. Митаенко С.В. Былина Н.Г.</t>
  </si>
  <si>
    <t>Гагина Дарья</t>
  </si>
  <si>
    <t>Алимова Фарангиз</t>
  </si>
  <si>
    <t>Митаенко С.В. Былина Н.Г. Шараева Е.Ю. Тюменева Л.И.</t>
  </si>
  <si>
    <t>Жданова Дарья</t>
  </si>
  <si>
    <t>Шрамко Диана</t>
  </si>
  <si>
    <t xml:space="preserve">Митаенко С.В. Былина Н.Г. Сухушина Л.Н. Шолохов П.А. </t>
  </si>
  <si>
    <t>Разова Карина</t>
  </si>
  <si>
    <t>Александров Павел</t>
  </si>
  <si>
    <t xml:space="preserve">Былина Н.Г.   Митаенко С.В. </t>
  </si>
  <si>
    <t>Демин Максим</t>
  </si>
  <si>
    <t>Козловский Артем</t>
  </si>
  <si>
    <t>КМс</t>
  </si>
  <si>
    <t xml:space="preserve">Митаенко С.В. Былина Н.Г. </t>
  </si>
  <si>
    <t>Улитина Ульяна</t>
  </si>
  <si>
    <t xml:space="preserve">Митаенко С.В. Былина Н.Г. Шараева Е.Ю. </t>
  </si>
  <si>
    <t>Галеева Милана</t>
  </si>
  <si>
    <t>Нагина Любовь</t>
  </si>
  <si>
    <t>Рыбалкина Дарья</t>
  </si>
  <si>
    <t>Нагина И.А. Шолохов П.А. Яркова М.М.</t>
  </si>
  <si>
    <t>Горковенко Юлия</t>
  </si>
  <si>
    <t>Завьялов Александр</t>
  </si>
  <si>
    <t>Кмс</t>
  </si>
  <si>
    <t>Горковенко Е.А. Яркова М.М.</t>
  </si>
  <si>
    <t>МКУ УДМС "МО ЛМР"</t>
  </si>
  <si>
    <t>г.Лениногорск</t>
  </si>
  <si>
    <t>Федорова Дарина</t>
  </si>
  <si>
    <t>Варисов Дамир</t>
  </si>
  <si>
    <t>Хайруллин А.А. Мухаметова М.В. Бортникова Е.Ю.</t>
  </si>
  <si>
    <t>Иванов Артем</t>
  </si>
  <si>
    <t>Хайрутдинов Андрей</t>
  </si>
  <si>
    <t>Хайркуллин А.А. Мухаметова М.В. Бортникова Е.Ю.</t>
  </si>
  <si>
    <t>МАУ ДО ДЮСШ "Олимп"
г.Березовский</t>
  </si>
  <si>
    <t>Фахрутдинова Диана</t>
  </si>
  <si>
    <t xml:space="preserve">Дмитриева А.Ю Злобина Н.С. Пыхова Ю.А.. </t>
  </si>
  <si>
    <t>Дмитриева Елизавета</t>
  </si>
  <si>
    <t>Захарычева Софья</t>
  </si>
  <si>
    <t>Шкредова Татьяна</t>
  </si>
  <si>
    <t>Бабурина Анастасия</t>
  </si>
  <si>
    <t>Тутынина Анастасия</t>
  </si>
  <si>
    <t xml:space="preserve">Дмитриева А.Ю Пыхова Ю.А.. </t>
  </si>
  <si>
    <t>МБОУ ДО ДЮСШ "Мастер" 
Хабаровский край</t>
  </si>
  <si>
    <t>Вороненко Р.М. Коваль А.А.</t>
  </si>
  <si>
    <t>Шимко Мария</t>
  </si>
  <si>
    <t>Александрова Анастасия</t>
  </si>
  <si>
    <t>Швейковник Ольга</t>
  </si>
  <si>
    <t>МАУ ДО СДЮСШОР
 "Сибиряк"
ХМАО-Югра
г.Нефтеюганск</t>
  </si>
  <si>
    <t>Несмашный Алексей</t>
  </si>
  <si>
    <t>Жук Владислав</t>
  </si>
  <si>
    <t>Петров Данил</t>
  </si>
  <si>
    <t>Бернгарт Артем</t>
  </si>
  <si>
    <t>Каленский А.В. Кудряшова Л.Н. Подгорная Е.В. Целикова З.М.</t>
  </si>
  <si>
    <t>Семкин Иван</t>
  </si>
  <si>
    <t>19-22 апреля 2018 года</t>
  </si>
  <si>
    <t>Алексеева Екатерина</t>
  </si>
  <si>
    <t>Ключагина Милена</t>
  </si>
  <si>
    <t>Иванов Владислав</t>
  </si>
  <si>
    <t>Молчанова Валерия</t>
  </si>
  <si>
    <t>Ленько Дмитрий</t>
  </si>
  <si>
    <t>Сорока София</t>
  </si>
  <si>
    <t>Парыгина Анна</t>
  </si>
  <si>
    <t>Васильева Ирина</t>
  </si>
  <si>
    <t>МАУ ДО "СДЮСШОР" Сибиряк"</t>
  </si>
  <si>
    <t>г.Нефтеюганск</t>
  </si>
  <si>
    <t>г.Челябинск</t>
  </si>
  <si>
    <t>Фомушкина Екатерина</t>
  </si>
  <si>
    <t>Студеникина С.А. 
ОреховаЛ.Н.
Шакирова И.А.
Вецель с.А.</t>
  </si>
  <si>
    <t>БУ ОО "СШОР"</t>
  </si>
  <si>
    <t>Степкина Т.В.
Петлюк  Л.П.Фаризов А.А.
Вольф А.Ю.</t>
  </si>
  <si>
    <t>БУ До "СШОР "
г.Омск</t>
  </si>
  <si>
    <t>Салимов Тимур</t>
  </si>
  <si>
    <t>Копылов георгий</t>
  </si>
  <si>
    <t>Пуцарь дмитрий</t>
  </si>
  <si>
    <t>Коновалов Иван</t>
  </si>
  <si>
    <t>Злобина Н.С. Родионова Л.М.</t>
  </si>
  <si>
    <t>Носов Артем</t>
  </si>
  <si>
    <t>Муравьев Богдан</t>
  </si>
  <si>
    <t>Хайрузов Роман</t>
  </si>
  <si>
    <t>Четверка - многоборье - юноши 11-16 лет</t>
  </si>
  <si>
    <t>Суздальцева София</t>
  </si>
  <si>
    <t>Харьковских С.В. 
Харьковских Св.В.
Дменова Ю.В.</t>
  </si>
  <si>
    <t>Алдонина Снежана</t>
  </si>
  <si>
    <t>Мурзакова Диана</t>
  </si>
  <si>
    <t>Четверка - многоборье - юноши 13-19 лет</t>
  </si>
  <si>
    <t>Иванова Вероника</t>
  </si>
  <si>
    <t>Тагирова Лилия</t>
  </si>
  <si>
    <t>Нагибина Елизавета</t>
  </si>
  <si>
    <t>Крючков Роман</t>
  </si>
  <si>
    <t>Салимов Ильдар</t>
  </si>
  <si>
    <t>Садов Никита</t>
  </si>
  <si>
    <t>Вентнагель Владимир</t>
  </si>
  <si>
    <t>Степкина ТВ Петлюк ЛП</t>
  </si>
  <si>
    <t>Семёнов ИА</t>
  </si>
  <si>
    <t>№ ЕКП 5411</t>
  </si>
  <si>
    <t>Каленский А.В.. Целикова З.М. Подгорная Е.В. Ермакова ДА
Кудряшова Л.Н.</t>
  </si>
  <si>
    <t>Скрипникова М.В. Скрипник А.П.</t>
  </si>
  <si>
    <t>Волгина Виктория</t>
  </si>
  <si>
    <t>Апотапова Оксана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</si>
</sst>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34">
    <font>
      <sz val="11"/>
      <color theme="1"/>
      <name val="Calibri"/>
      <family val="2"/>
      <scheme val="minor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i/>
      <sz val="7.5"/>
      <name val="Arial"/>
      <family val="2"/>
      <charset val="204"/>
    </font>
    <font>
      <b/>
      <sz val="7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7.5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/>
    <xf numFmtId="0" fontId="15" fillId="0" borderId="0" xfId="0" applyFont="1" applyFill="1"/>
    <xf numFmtId="0" fontId="17" fillId="0" borderId="18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6" fontId="19" fillId="0" borderId="1" xfId="2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6" fontId="20" fillId="0" borderId="17" xfId="0" applyNumberFormat="1" applyFont="1" applyFill="1" applyBorder="1" applyAlignment="1">
      <alignment horizontal="center"/>
    </xf>
    <xf numFmtId="0" fontId="12" fillId="0" borderId="22" xfId="0" applyFont="1" applyFill="1" applyBorder="1" applyAlignment="1"/>
    <xf numFmtId="166" fontId="12" fillId="0" borderId="17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166" fontId="22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22" fillId="0" borderId="0" xfId="0" applyFont="1" applyFill="1"/>
    <xf numFmtId="0" fontId="4" fillId="0" borderId="0" xfId="0" applyNumberFormat="1" applyFont="1" applyFill="1" applyAlignment="1"/>
    <xf numFmtId="0" fontId="4" fillId="0" borderId="0" xfId="0" applyFont="1" applyFill="1" applyAlignment="1"/>
    <xf numFmtId="0" fontId="17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25" fillId="0" borderId="0" xfId="0" applyFont="1" applyFill="1"/>
    <xf numFmtId="0" fontId="24" fillId="0" borderId="0" xfId="0" applyFont="1" applyFill="1" applyBorder="1"/>
    <xf numFmtId="0" fontId="14" fillId="0" borderId="0" xfId="0" applyFont="1" applyFill="1" applyAlignment="1">
      <alignment horizontal="left"/>
    </xf>
    <xf numFmtId="166" fontId="22" fillId="0" borderId="17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17" fillId="0" borderId="0" xfId="0" applyFont="1" applyFill="1" applyBorder="1" applyAlignment="1">
      <alignment horizontal="right" vertical="center"/>
    </xf>
    <xf numFmtId="166" fontId="4" fillId="0" borderId="25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0" fontId="27" fillId="0" borderId="0" xfId="0" applyFont="1" applyFill="1" applyBorder="1" applyAlignment="1"/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2" fontId="4" fillId="0" borderId="2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0" fillId="0" borderId="14" xfId="0" applyFont="1" applyFill="1" applyBorder="1" applyAlignment="1">
      <alignment horizontal="right"/>
    </xf>
    <xf numFmtId="0" fontId="12" fillId="0" borderId="14" xfId="0" applyFont="1" applyFill="1" applyBorder="1" applyAlignment="1"/>
    <xf numFmtId="0" fontId="21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27" fillId="0" borderId="0" xfId="0" applyFont="1" applyFill="1" applyBorder="1"/>
    <xf numFmtId="166" fontId="20" fillId="0" borderId="14" xfId="0" applyNumberFormat="1" applyFont="1" applyFill="1" applyBorder="1" applyAlignment="1">
      <alignment horizontal="center"/>
    </xf>
    <xf numFmtId="166" fontId="22" fillId="0" borderId="14" xfId="0" applyNumberFormat="1" applyFont="1" applyFill="1" applyBorder="1" applyAlignment="1">
      <alignment horizontal="center"/>
    </xf>
    <xf numFmtId="166" fontId="12" fillId="0" borderId="18" xfId="0" applyNumberFormat="1" applyFont="1" applyFill="1" applyBorder="1" applyAlignment="1">
      <alignment horizontal="center"/>
    </xf>
    <xf numFmtId="0" fontId="4" fillId="0" borderId="0" xfId="1" applyFont="1" applyFill="1" applyAlignment="1"/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0" fontId="4" fillId="0" borderId="0" xfId="0" applyFont="1" applyFill="1" applyBorder="1"/>
    <xf numFmtId="0" fontId="22" fillId="0" borderId="0" xfId="0" applyFont="1" applyFill="1" applyBorder="1"/>
    <xf numFmtId="0" fontId="15" fillId="0" borderId="0" xfId="0" applyFont="1" applyFill="1" applyBorder="1"/>
    <xf numFmtId="166" fontId="32" fillId="0" borderId="17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166" fontId="32" fillId="0" borderId="15" xfId="0" applyNumberFormat="1" applyFont="1" applyFill="1" applyBorder="1" applyAlignment="1">
      <alignment horizontal="center"/>
    </xf>
    <xf numFmtId="0" fontId="4" fillId="0" borderId="22" xfId="0" applyFont="1" applyFill="1" applyBorder="1" applyAlignment="1"/>
    <xf numFmtId="166" fontId="32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/>
    </xf>
    <xf numFmtId="0" fontId="27" fillId="0" borderId="21" xfId="0" applyFont="1" applyFill="1" applyBorder="1" applyAlignment="1"/>
    <xf numFmtId="0" fontId="4" fillId="0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6" fontId="19" fillId="0" borderId="15" xfId="2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0" fontId="31" fillId="0" borderId="14" xfId="0" applyFont="1" applyFill="1" applyBorder="1"/>
    <xf numFmtId="166" fontId="4" fillId="0" borderId="31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21" fillId="0" borderId="22" xfId="0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right" vertical="center"/>
    </xf>
    <xf numFmtId="0" fontId="21" fillId="0" borderId="29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23" fillId="0" borderId="0" xfId="1" applyFont="1" applyFill="1" applyAlignment="1"/>
    <xf numFmtId="0" fontId="4" fillId="0" borderId="0" xfId="1" applyFont="1" applyFill="1" applyBorder="1" applyAlignment="1"/>
    <xf numFmtId="0" fontId="23" fillId="0" borderId="0" xfId="1" applyFont="1" applyFill="1" applyBorder="1" applyAlignment="1"/>
    <xf numFmtId="0" fontId="15" fillId="0" borderId="23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4" fillId="0" borderId="21" xfId="0" applyFont="1" applyFill="1" applyBorder="1"/>
    <xf numFmtId="0" fontId="27" fillId="0" borderId="21" xfId="0" applyFont="1" applyFill="1" applyBorder="1"/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right" vertical="center"/>
    </xf>
    <xf numFmtId="0" fontId="21" fillId="0" borderId="2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7" fillId="0" borderId="24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0" fillId="0" borderId="21" xfId="0" applyFill="1" applyBorder="1"/>
    <xf numFmtId="0" fontId="4" fillId="0" borderId="0" xfId="0" applyFont="1" applyFill="1" applyAlignment="1">
      <alignment horizontal="left"/>
    </xf>
    <xf numFmtId="0" fontId="0" fillId="0" borderId="2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5" fillId="0" borderId="0" xfId="0" applyFont="1" applyFill="1" applyAlignment="1">
      <alignment horizontal="right"/>
    </xf>
    <xf numFmtId="0" fontId="4" fillId="0" borderId="30" xfId="0" applyFont="1" applyFill="1" applyBorder="1" applyAlignment="1">
      <alignment horizontal="center" vertical="center" wrapText="1"/>
    </xf>
    <xf numFmtId="0" fontId="12" fillId="0" borderId="21" xfId="0" applyFont="1" applyFill="1" applyBorder="1"/>
    <xf numFmtId="0" fontId="12" fillId="0" borderId="24" xfId="0" applyFont="1" applyFill="1" applyBorder="1"/>
    <xf numFmtId="0" fontId="4" fillId="0" borderId="2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14" fillId="0" borderId="24" xfId="0" applyFont="1" applyFill="1" applyBorder="1"/>
    <xf numFmtId="0" fontId="4" fillId="0" borderId="21" xfId="0" applyFont="1" applyFill="1" applyBorder="1"/>
    <xf numFmtId="0" fontId="11" fillId="0" borderId="2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/>
    <xf numFmtId="0" fontId="30" fillId="0" borderId="24" xfId="0" applyFont="1" applyFill="1" applyBorder="1" applyAlignment="1"/>
    <xf numFmtId="0" fontId="30" fillId="0" borderId="21" xfId="0" applyFont="1" applyFill="1" applyBorder="1" applyAlignment="1"/>
    <xf numFmtId="0" fontId="17" fillId="0" borderId="22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12" fillId="0" borderId="2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5.pn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357187</xdr:colOff>
      <xdr:row>127</xdr:row>
      <xdr:rowOff>100852</xdr:rowOff>
    </xdr:from>
    <xdr:to>
      <xdr:col>17</xdr:col>
      <xdr:colOff>228984</xdr:colOff>
      <xdr:row>131</xdr:row>
      <xdr:rowOff>41320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2540" y="29695587"/>
          <a:ext cx="801885" cy="71367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1107280</xdr:colOff>
      <xdr:row>130</xdr:row>
      <xdr:rowOff>119065</xdr:rowOff>
    </xdr:from>
    <xdr:to>
      <xdr:col>8</xdr:col>
      <xdr:colOff>369093</xdr:colOff>
      <xdr:row>134</xdr:row>
      <xdr:rowOff>95050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1080" y="24607840"/>
          <a:ext cx="1776413" cy="73798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428627</xdr:colOff>
      <xdr:row>127</xdr:row>
      <xdr:rowOff>142874</xdr:rowOff>
    </xdr:from>
    <xdr:to>
      <xdr:col>15</xdr:col>
      <xdr:colOff>35718</xdr:colOff>
      <xdr:row>133</xdr:row>
      <xdr:rowOff>115534</xdr:rowOff>
    </xdr:to>
    <xdr:pic>
      <xdr:nvPicPr>
        <xdr:cNvPr id="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63027" y="24050624"/>
          <a:ext cx="750091" cy="112518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273844</xdr:colOff>
      <xdr:row>0</xdr:row>
      <xdr:rowOff>59531</xdr:rowOff>
    </xdr:from>
    <xdr:to>
      <xdr:col>24</xdr:col>
      <xdr:colOff>3613</xdr:colOff>
      <xdr:row>4</xdr:row>
      <xdr:rowOff>190500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406313" y="59531"/>
          <a:ext cx="1575238" cy="113109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71439</xdr:colOff>
      <xdr:row>0</xdr:row>
      <xdr:rowOff>0</xdr:rowOff>
    </xdr:from>
    <xdr:to>
      <xdr:col>1</xdr:col>
      <xdr:colOff>907197</xdr:colOff>
      <xdr:row>4</xdr:row>
      <xdr:rowOff>142875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1439" y="0"/>
          <a:ext cx="1061977" cy="11430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226219</xdr:colOff>
      <xdr:row>40</xdr:row>
      <xdr:rowOff>95249</xdr:rowOff>
    </xdr:from>
    <xdr:to>
      <xdr:col>23</xdr:col>
      <xdr:colOff>503676</xdr:colOff>
      <xdr:row>44</xdr:row>
      <xdr:rowOff>119061</xdr:rowOff>
    </xdr:to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358688" y="10918030"/>
          <a:ext cx="1575238" cy="101203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119063</xdr:colOff>
      <xdr:row>40</xdr:row>
      <xdr:rowOff>83343</xdr:rowOff>
    </xdr:from>
    <xdr:to>
      <xdr:col>1</xdr:col>
      <xdr:colOff>954821</xdr:colOff>
      <xdr:row>44</xdr:row>
      <xdr:rowOff>190498</xdr:rowOff>
    </xdr:to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9063" y="10906124"/>
          <a:ext cx="1061977" cy="10953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357187</xdr:colOff>
      <xdr:row>25</xdr:row>
      <xdr:rowOff>0</xdr:rowOff>
    </xdr:from>
    <xdr:to>
      <xdr:col>17</xdr:col>
      <xdr:colOff>228984</xdr:colOff>
      <xdr:row>28</xdr:row>
      <xdr:rowOff>119061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86937" y="27277219"/>
          <a:ext cx="800485" cy="71437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1107280</xdr:colOff>
      <xdr:row>28</xdr:row>
      <xdr:rowOff>119065</xdr:rowOff>
    </xdr:from>
    <xdr:to>
      <xdr:col>8</xdr:col>
      <xdr:colOff>369093</xdr:colOff>
      <xdr:row>32</xdr:row>
      <xdr:rowOff>95050</xdr:rowOff>
    </xdr:to>
    <xdr:pic>
      <xdr:nvPicPr>
        <xdr:cNvPr id="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41055" y="27979690"/>
          <a:ext cx="1728788" cy="73798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428627</xdr:colOff>
      <xdr:row>25</xdr:row>
      <xdr:rowOff>142874</xdr:rowOff>
    </xdr:from>
    <xdr:to>
      <xdr:col>15</xdr:col>
      <xdr:colOff>35718</xdr:colOff>
      <xdr:row>31</xdr:row>
      <xdr:rowOff>103627</xdr:rowOff>
    </xdr:to>
    <xdr:pic>
      <xdr:nvPicPr>
        <xdr:cNvPr id="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15377" y="27420093"/>
          <a:ext cx="750091" cy="112756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357187</xdr:colOff>
      <xdr:row>65</xdr:row>
      <xdr:rowOff>0</xdr:rowOff>
    </xdr:from>
    <xdr:to>
      <xdr:col>17</xdr:col>
      <xdr:colOff>228984</xdr:colOff>
      <xdr:row>68</xdr:row>
      <xdr:rowOff>107156</xdr:rowOff>
    </xdr:to>
    <xdr:pic>
      <xdr:nvPicPr>
        <xdr:cNvPr id="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86937" y="4464844"/>
          <a:ext cx="800485" cy="70246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1107280</xdr:colOff>
      <xdr:row>68</xdr:row>
      <xdr:rowOff>119065</xdr:rowOff>
    </xdr:from>
    <xdr:to>
      <xdr:col>8</xdr:col>
      <xdr:colOff>369093</xdr:colOff>
      <xdr:row>72</xdr:row>
      <xdr:rowOff>95050</xdr:rowOff>
    </xdr:to>
    <xdr:pic>
      <xdr:nvPicPr>
        <xdr:cNvPr id="2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41055" y="5167315"/>
          <a:ext cx="1728788" cy="73798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428627</xdr:colOff>
      <xdr:row>65</xdr:row>
      <xdr:rowOff>142874</xdr:rowOff>
    </xdr:from>
    <xdr:to>
      <xdr:col>15</xdr:col>
      <xdr:colOff>35718</xdr:colOff>
      <xdr:row>71</xdr:row>
      <xdr:rowOff>91722</xdr:rowOff>
    </xdr:to>
    <xdr:pic>
      <xdr:nvPicPr>
        <xdr:cNvPr id="2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15377" y="4607718"/>
          <a:ext cx="750091" cy="111566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273844</xdr:colOff>
      <xdr:row>87</xdr:row>
      <xdr:rowOff>59530</xdr:rowOff>
    </xdr:from>
    <xdr:to>
      <xdr:col>24</xdr:col>
      <xdr:colOff>3613</xdr:colOff>
      <xdr:row>91</xdr:row>
      <xdr:rowOff>59531</xdr:rowOff>
    </xdr:to>
    <xdr:pic>
      <xdr:nvPicPr>
        <xdr:cNvPr id="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406313" y="21205030"/>
          <a:ext cx="1575238" cy="9882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119063</xdr:colOff>
      <xdr:row>87</xdr:row>
      <xdr:rowOff>83343</xdr:rowOff>
    </xdr:from>
    <xdr:to>
      <xdr:col>1</xdr:col>
      <xdr:colOff>954821</xdr:colOff>
      <xdr:row>91</xdr:row>
      <xdr:rowOff>166688</xdr:rowOff>
    </xdr:to>
    <xdr:pic>
      <xdr:nvPicPr>
        <xdr:cNvPr id="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9063" y="21228843"/>
          <a:ext cx="1061977" cy="107156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357187</xdr:colOff>
      <xdr:row>63</xdr:row>
      <xdr:rowOff>130970</xdr:rowOff>
    </xdr:from>
    <xdr:to>
      <xdr:col>17</xdr:col>
      <xdr:colOff>228984</xdr:colOff>
      <xdr:row>67</xdr:row>
      <xdr:rowOff>71438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4587" y="23848220"/>
          <a:ext cx="805247" cy="711993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1107280</xdr:colOff>
      <xdr:row>67</xdr:row>
      <xdr:rowOff>119065</xdr:rowOff>
    </xdr:from>
    <xdr:to>
      <xdr:col>8</xdr:col>
      <xdr:colOff>369093</xdr:colOff>
      <xdr:row>71</xdr:row>
      <xdr:rowOff>95050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1080" y="24607840"/>
          <a:ext cx="1776413" cy="73798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428627</xdr:colOff>
      <xdr:row>64</xdr:row>
      <xdr:rowOff>142874</xdr:rowOff>
    </xdr:from>
    <xdr:to>
      <xdr:col>15</xdr:col>
      <xdr:colOff>35718</xdr:colOff>
      <xdr:row>70</xdr:row>
      <xdr:rowOff>115534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63027" y="24050624"/>
          <a:ext cx="750091" cy="112518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345281</xdr:colOff>
      <xdr:row>31</xdr:row>
      <xdr:rowOff>11907</xdr:rowOff>
    </xdr:from>
    <xdr:to>
      <xdr:col>17</xdr:col>
      <xdr:colOff>217078</xdr:colOff>
      <xdr:row>35</xdr:row>
      <xdr:rowOff>178594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13156" y="9513095"/>
          <a:ext cx="800485" cy="940593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869155</xdr:colOff>
      <xdr:row>32</xdr:row>
      <xdr:rowOff>35721</xdr:rowOff>
    </xdr:from>
    <xdr:to>
      <xdr:col>8</xdr:col>
      <xdr:colOff>130968</xdr:colOff>
      <xdr:row>37</xdr:row>
      <xdr:rowOff>47425</xdr:rowOff>
    </xdr:to>
    <xdr:pic>
      <xdr:nvPicPr>
        <xdr:cNvPr id="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95811" y="9727409"/>
          <a:ext cx="1774032" cy="97611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190503</xdr:colOff>
      <xdr:row>31</xdr:row>
      <xdr:rowOff>142875</xdr:rowOff>
    </xdr:from>
    <xdr:to>
      <xdr:col>13</xdr:col>
      <xdr:colOff>202407</xdr:colOff>
      <xdr:row>37</xdr:row>
      <xdr:rowOff>110139</xdr:rowOff>
    </xdr:to>
    <xdr:pic>
      <xdr:nvPicPr>
        <xdr:cNvPr id="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55784" y="9644063"/>
          <a:ext cx="571498" cy="112217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83343</xdr:colOff>
      <xdr:row>0</xdr:row>
      <xdr:rowOff>0</xdr:rowOff>
    </xdr:from>
    <xdr:to>
      <xdr:col>23</xdr:col>
      <xdr:colOff>360800</xdr:colOff>
      <xdr:row>4</xdr:row>
      <xdr:rowOff>59531</xdr:rowOff>
    </xdr:to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94406" y="190500"/>
          <a:ext cx="1575238" cy="103584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107156</xdr:colOff>
      <xdr:row>0</xdr:row>
      <xdr:rowOff>11906</xdr:rowOff>
    </xdr:from>
    <xdr:to>
      <xdr:col>1</xdr:col>
      <xdr:colOff>789012</xdr:colOff>
      <xdr:row>3</xdr:row>
      <xdr:rowOff>166687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7156" y="392906"/>
          <a:ext cx="943794" cy="904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59530</xdr:colOff>
      <xdr:row>41</xdr:row>
      <xdr:rowOff>2</xdr:rowOff>
    </xdr:from>
    <xdr:to>
      <xdr:col>1</xdr:col>
      <xdr:colOff>952498</xdr:colOff>
      <xdr:row>45</xdr:row>
      <xdr:rowOff>107158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530" y="11144252"/>
          <a:ext cx="1154906" cy="1107281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428626</xdr:colOff>
      <xdr:row>41</xdr:row>
      <xdr:rowOff>35719</xdr:rowOff>
    </xdr:from>
    <xdr:to>
      <xdr:col>23</xdr:col>
      <xdr:colOff>134583</xdr:colOff>
      <xdr:row>45</xdr:row>
      <xdr:rowOff>71438</xdr:rowOff>
    </xdr:to>
    <xdr:pic>
      <xdr:nvPicPr>
        <xdr:cNvPr id="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68189" y="11179969"/>
          <a:ext cx="1575238" cy="103584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357187</xdr:colOff>
      <xdr:row>79</xdr:row>
      <xdr:rowOff>130970</xdr:rowOff>
    </xdr:from>
    <xdr:to>
      <xdr:col>17</xdr:col>
      <xdr:colOff>228984</xdr:colOff>
      <xdr:row>83</xdr:row>
      <xdr:rowOff>71437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6968" y="24086345"/>
          <a:ext cx="800485" cy="7143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738186</xdr:colOff>
      <xdr:row>83</xdr:row>
      <xdr:rowOff>178596</xdr:rowOff>
    </xdr:from>
    <xdr:to>
      <xdr:col>11</xdr:col>
      <xdr:colOff>11905</xdr:colOff>
      <xdr:row>87</xdr:row>
      <xdr:rowOff>154581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31655" y="38278596"/>
          <a:ext cx="1774031" cy="73798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428627</xdr:colOff>
      <xdr:row>80</xdr:row>
      <xdr:rowOff>142874</xdr:rowOff>
    </xdr:from>
    <xdr:to>
      <xdr:col>15</xdr:col>
      <xdr:colOff>35718</xdr:colOff>
      <xdr:row>86</xdr:row>
      <xdr:rowOff>115533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65408" y="24288749"/>
          <a:ext cx="750091" cy="112756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416718</xdr:colOff>
      <xdr:row>29</xdr:row>
      <xdr:rowOff>95251</xdr:rowOff>
    </xdr:from>
    <xdr:to>
      <xdr:col>17</xdr:col>
      <xdr:colOff>288515</xdr:colOff>
      <xdr:row>33</xdr:row>
      <xdr:rowOff>23813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499" y="18299907"/>
          <a:ext cx="800485" cy="70246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488155</xdr:colOff>
      <xdr:row>32</xdr:row>
      <xdr:rowOff>95253</xdr:rowOff>
    </xdr:from>
    <xdr:to>
      <xdr:col>7</xdr:col>
      <xdr:colOff>130968</xdr:colOff>
      <xdr:row>36</xdr:row>
      <xdr:rowOff>71238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26718" y="16406816"/>
          <a:ext cx="1774031" cy="73798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428627</xdr:colOff>
      <xdr:row>29</xdr:row>
      <xdr:rowOff>142874</xdr:rowOff>
    </xdr:from>
    <xdr:to>
      <xdr:col>15</xdr:col>
      <xdr:colOff>35718</xdr:colOff>
      <xdr:row>35</xdr:row>
      <xdr:rowOff>103628</xdr:rowOff>
    </xdr:to>
    <xdr:pic>
      <xdr:nvPicPr>
        <xdr:cNvPr id="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65408" y="22562343"/>
          <a:ext cx="750091" cy="112756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178594</xdr:colOff>
      <xdr:row>44</xdr:row>
      <xdr:rowOff>59531</xdr:rowOff>
    </xdr:from>
    <xdr:to>
      <xdr:col>1</xdr:col>
      <xdr:colOff>988219</xdr:colOff>
      <xdr:row>48</xdr:row>
      <xdr:rowOff>142874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594" y="21955125"/>
          <a:ext cx="1083469" cy="1012031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261937</xdr:colOff>
      <xdr:row>44</xdr:row>
      <xdr:rowOff>142875</xdr:rowOff>
    </xdr:from>
    <xdr:to>
      <xdr:col>23</xdr:col>
      <xdr:colOff>369093</xdr:colOff>
      <xdr:row>48</xdr:row>
      <xdr:rowOff>95568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84906" y="21978938"/>
          <a:ext cx="1404937" cy="881381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250031</xdr:colOff>
      <xdr:row>0</xdr:row>
      <xdr:rowOff>83344</xdr:rowOff>
    </xdr:from>
    <xdr:to>
      <xdr:col>23</xdr:col>
      <xdr:colOff>357187</xdr:colOff>
      <xdr:row>4</xdr:row>
      <xdr:rowOff>167006</xdr:rowOff>
    </xdr:to>
    <xdr:pic>
      <xdr:nvPicPr>
        <xdr:cNvPr id="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73000" y="83344"/>
          <a:ext cx="1404937" cy="88138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166687</xdr:colOff>
      <xdr:row>0</xdr:row>
      <xdr:rowOff>83343</xdr:rowOff>
    </xdr:from>
    <xdr:to>
      <xdr:col>1</xdr:col>
      <xdr:colOff>892968</xdr:colOff>
      <xdr:row>4</xdr:row>
      <xdr:rowOff>153864</xdr:rowOff>
    </xdr:to>
    <xdr:pic>
      <xdr:nvPicPr>
        <xdr:cNvPr id="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6687" y="83343"/>
          <a:ext cx="1000125" cy="86824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357187</xdr:colOff>
      <xdr:row>102</xdr:row>
      <xdr:rowOff>130970</xdr:rowOff>
    </xdr:from>
    <xdr:to>
      <xdr:col>17</xdr:col>
      <xdr:colOff>228984</xdr:colOff>
      <xdr:row>106</xdr:row>
      <xdr:rowOff>71439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4587" y="23848220"/>
          <a:ext cx="805247" cy="711993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1107280</xdr:colOff>
      <xdr:row>106</xdr:row>
      <xdr:rowOff>119065</xdr:rowOff>
    </xdr:from>
    <xdr:to>
      <xdr:col>8</xdr:col>
      <xdr:colOff>332063</xdr:colOff>
      <xdr:row>110</xdr:row>
      <xdr:rowOff>95049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1080" y="24607840"/>
          <a:ext cx="1776413" cy="73798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428627</xdr:colOff>
      <xdr:row>103</xdr:row>
      <xdr:rowOff>142874</xdr:rowOff>
    </xdr:from>
    <xdr:to>
      <xdr:col>15</xdr:col>
      <xdr:colOff>35718</xdr:colOff>
      <xdr:row>109</xdr:row>
      <xdr:rowOff>115535</xdr:rowOff>
    </xdr:to>
    <xdr:pic>
      <xdr:nvPicPr>
        <xdr:cNvPr id="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63027" y="24050624"/>
          <a:ext cx="750091" cy="1125185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404815</xdr:colOff>
      <xdr:row>0</xdr:row>
      <xdr:rowOff>23812</xdr:rowOff>
    </xdr:from>
    <xdr:to>
      <xdr:col>23</xdr:col>
      <xdr:colOff>357188</xdr:colOff>
      <xdr:row>3</xdr:row>
      <xdr:rowOff>190285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739690" y="23812"/>
          <a:ext cx="1250154" cy="9165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0</xdr:row>
      <xdr:rowOff>35720</xdr:rowOff>
    </xdr:from>
    <xdr:to>
      <xdr:col>1</xdr:col>
      <xdr:colOff>773907</xdr:colOff>
      <xdr:row>3</xdr:row>
      <xdr:rowOff>216690</xdr:rowOff>
    </xdr:to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2875" y="35720"/>
          <a:ext cx="892970" cy="931064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357187</xdr:colOff>
      <xdr:row>27</xdr:row>
      <xdr:rowOff>130970</xdr:rowOff>
    </xdr:from>
    <xdr:to>
      <xdr:col>17</xdr:col>
      <xdr:colOff>228984</xdr:colOff>
      <xdr:row>31</xdr:row>
      <xdr:rowOff>59533</xdr:rowOff>
    </xdr:to>
    <xdr:pic>
      <xdr:nvPicPr>
        <xdr:cNvPr id="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5062" y="36635533"/>
          <a:ext cx="824297" cy="7143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1107280</xdr:colOff>
      <xdr:row>31</xdr:row>
      <xdr:rowOff>119065</xdr:rowOff>
    </xdr:from>
    <xdr:to>
      <xdr:col>8</xdr:col>
      <xdr:colOff>332063</xdr:colOff>
      <xdr:row>35</xdr:row>
      <xdr:rowOff>95050</xdr:rowOff>
    </xdr:to>
    <xdr:pic>
      <xdr:nvPicPr>
        <xdr:cNvPr id="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3936" y="37397534"/>
          <a:ext cx="1774032" cy="73798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428627</xdr:colOff>
      <xdr:row>28</xdr:row>
      <xdr:rowOff>142874</xdr:rowOff>
    </xdr:from>
    <xdr:to>
      <xdr:col>15</xdr:col>
      <xdr:colOff>35718</xdr:colOff>
      <xdr:row>34</xdr:row>
      <xdr:rowOff>103629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53502" y="36837937"/>
          <a:ext cx="750091" cy="1127567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261940</xdr:colOff>
      <xdr:row>38</xdr:row>
      <xdr:rowOff>59531</xdr:rowOff>
    </xdr:from>
    <xdr:to>
      <xdr:col>23</xdr:col>
      <xdr:colOff>539397</xdr:colOff>
      <xdr:row>42</xdr:row>
      <xdr:rowOff>166687</xdr:rowOff>
    </xdr:to>
    <xdr:pic>
      <xdr:nvPicPr>
        <xdr:cNvPr id="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596815" y="23169562"/>
          <a:ext cx="1575238" cy="103584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142874</xdr:colOff>
      <xdr:row>38</xdr:row>
      <xdr:rowOff>35719</xdr:rowOff>
    </xdr:from>
    <xdr:to>
      <xdr:col>1</xdr:col>
      <xdr:colOff>942913</xdr:colOff>
      <xdr:row>42</xdr:row>
      <xdr:rowOff>166687</xdr:rowOff>
    </xdr:to>
    <xdr:pic>
      <xdr:nvPicPr>
        <xdr:cNvPr id="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2874" y="23145750"/>
          <a:ext cx="1061977" cy="1059656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261940</xdr:colOff>
      <xdr:row>77</xdr:row>
      <xdr:rowOff>59530</xdr:rowOff>
    </xdr:from>
    <xdr:to>
      <xdr:col>23</xdr:col>
      <xdr:colOff>539397</xdr:colOff>
      <xdr:row>81</xdr:row>
      <xdr:rowOff>119062</xdr:rowOff>
    </xdr:to>
    <xdr:pic>
      <xdr:nvPicPr>
        <xdr:cNvPr id="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596815" y="34754343"/>
          <a:ext cx="1575238" cy="9882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142874</xdr:colOff>
      <xdr:row>77</xdr:row>
      <xdr:rowOff>35719</xdr:rowOff>
    </xdr:from>
    <xdr:to>
      <xdr:col>1</xdr:col>
      <xdr:colOff>942913</xdr:colOff>
      <xdr:row>81</xdr:row>
      <xdr:rowOff>178594</xdr:rowOff>
    </xdr:to>
    <xdr:pic>
      <xdr:nvPicPr>
        <xdr:cNvPr id="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2874" y="34730532"/>
          <a:ext cx="1061977" cy="1071562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357187</xdr:colOff>
      <xdr:row>66</xdr:row>
      <xdr:rowOff>130970</xdr:rowOff>
    </xdr:from>
    <xdr:to>
      <xdr:col>17</xdr:col>
      <xdr:colOff>228984</xdr:colOff>
      <xdr:row>70</xdr:row>
      <xdr:rowOff>59533</xdr:rowOff>
    </xdr:to>
    <xdr:pic>
      <xdr:nvPicPr>
        <xdr:cNvPr id="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5062" y="41969533"/>
          <a:ext cx="824297" cy="7143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1107280</xdr:colOff>
      <xdr:row>70</xdr:row>
      <xdr:rowOff>119065</xdr:rowOff>
    </xdr:from>
    <xdr:to>
      <xdr:col>8</xdr:col>
      <xdr:colOff>332063</xdr:colOff>
      <xdr:row>74</xdr:row>
      <xdr:rowOff>95050</xdr:rowOff>
    </xdr:to>
    <xdr:pic>
      <xdr:nvPicPr>
        <xdr:cNvPr id="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3936" y="42731534"/>
          <a:ext cx="1774032" cy="73798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428627</xdr:colOff>
      <xdr:row>67</xdr:row>
      <xdr:rowOff>142874</xdr:rowOff>
    </xdr:from>
    <xdr:to>
      <xdr:col>15</xdr:col>
      <xdr:colOff>35718</xdr:colOff>
      <xdr:row>73</xdr:row>
      <xdr:rowOff>103629</xdr:rowOff>
    </xdr:to>
    <xdr:pic>
      <xdr:nvPicPr>
        <xdr:cNvPr id="3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53502" y="42171937"/>
          <a:ext cx="750091" cy="112756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357187</xdr:colOff>
      <xdr:row>46</xdr:row>
      <xdr:rowOff>190501</xdr:rowOff>
    </xdr:from>
    <xdr:to>
      <xdr:col>17</xdr:col>
      <xdr:colOff>228984</xdr:colOff>
      <xdr:row>50</xdr:row>
      <xdr:rowOff>130969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7437" y="7667626"/>
          <a:ext cx="824297" cy="7143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95248</xdr:colOff>
      <xdr:row>47</xdr:row>
      <xdr:rowOff>119066</xdr:rowOff>
    </xdr:from>
    <xdr:to>
      <xdr:col>9</xdr:col>
      <xdr:colOff>130968</xdr:colOff>
      <xdr:row>51</xdr:row>
      <xdr:rowOff>95051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9186" y="6060285"/>
          <a:ext cx="1774032" cy="73798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190502</xdr:colOff>
      <xdr:row>46</xdr:row>
      <xdr:rowOff>154780</xdr:rowOff>
    </xdr:from>
    <xdr:to>
      <xdr:col>14</xdr:col>
      <xdr:colOff>369093</xdr:colOff>
      <xdr:row>52</xdr:row>
      <xdr:rowOff>127440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67752" y="7631905"/>
          <a:ext cx="750091" cy="112756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0</xdr:row>
      <xdr:rowOff>119063</xdr:rowOff>
    </xdr:from>
    <xdr:to>
      <xdr:col>2</xdr:col>
      <xdr:colOff>2321</xdr:colOff>
      <xdr:row>5</xdr:row>
      <xdr:rowOff>35719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119063"/>
          <a:ext cx="1061977" cy="1107281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559593</xdr:colOff>
      <xdr:row>0</xdr:row>
      <xdr:rowOff>95250</xdr:rowOff>
    </xdr:from>
    <xdr:to>
      <xdr:col>23</xdr:col>
      <xdr:colOff>265550</xdr:colOff>
      <xdr:row>4</xdr:row>
      <xdr:rowOff>190500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275343" y="95250"/>
          <a:ext cx="1575238" cy="1035844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357187</xdr:colOff>
      <xdr:row>20</xdr:row>
      <xdr:rowOff>190501</xdr:rowOff>
    </xdr:from>
    <xdr:to>
      <xdr:col>17</xdr:col>
      <xdr:colOff>228984</xdr:colOff>
      <xdr:row>24</xdr:row>
      <xdr:rowOff>130969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7437" y="15263814"/>
          <a:ext cx="824297" cy="71437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1023936</xdr:colOff>
      <xdr:row>23</xdr:row>
      <xdr:rowOff>47628</xdr:rowOff>
    </xdr:from>
    <xdr:to>
      <xdr:col>8</xdr:col>
      <xdr:colOff>285749</xdr:colOff>
      <xdr:row>27</xdr:row>
      <xdr:rowOff>23613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2967" y="5738816"/>
          <a:ext cx="1774032" cy="97611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190502</xdr:colOff>
      <xdr:row>20</xdr:row>
      <xdr:rowOff>154780</xdr:rowOff>
    </xdr:from>
    <xdr:to>
      <xdr:col>14</xdr:col>
      <xdr:colOff>369093</xdr:colOff>
      <xdr:row>26</xdr:row>
      <xdr:rowOff>127441</xdr:rowOff>
    </xdr:to>
    <xdr:pic>
      <xdr:nvPicPr>
        <xdr:cNvPr id="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67752" y="15228093"/>
          <a:ext cx="750091" cy="112756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28</xdr:row>
      <xdr:rowOff>119063</xdr:rowOff>
    </xdr:from>
    <xdr:to>
      <xdr:col>2</xdr:col>
      <xdr:colOff>2321</xdr:colOff>
      <xdr:row>33</xdr:row>
      <xdr:rowOff>35719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119063"/>
          <a:ext cx="1061977" cy="1107281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559593</xdr:colOff>
      <xdr:row>28</xdr:row>
      <xdr:rowOff>95250</xdr:rowOff>
    </xdr:from>
    <xdr:to>
      <xdr:col>23</xdr:col>
      <xdr:colOff>265550</xdr:colOff>
      <xdr:row>32</xdr:row>
      <xdr:rowOff>190501</xdr:rowOff>
    </xdr:to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275343" y="95250"/>
          <a:ext cx="1575238" cy="10358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5"/>
  <sheetViews>
    <sheetView view="pageBreakPreview" topLeftCell="A124" zoomScale="95" zoomScaleNormal="70" zoomScaleSheetLayoutView="95" workbookViewId="0">
      <selection activeCell="R139" sqref="R139"/>
    </sheetView>
  </sheetViews>
  <sheetFormatPr defaultColWidth="9.140625" defaultRowHeight="15"/>
  <cols>
    <col min="1" max="1" width="3.42578125" style="8" customWidth="1"/>
    <col min="2" max="2" width="16.42578125" style="42" customWidth="1"/>
    <col min="3" max="3" width="22.7109375" style="8" customWidth="1"/>
    <col min="4" max="4" width="6.42578125" style="8" customWidth="1"/>
    <col min="5" max="5" width="6" style="8" customWidth="1"/>
    <col min="6" max="6" width="14.5703125" style="8" customWidth="1"/>
    <col min="7" max="7" width="14.7109375" style="8" customWidth="1"/>
    <col min="8" max="11" width="5.7109375" style="8" customWidth="1"/>
    <col min="12" max="12" width="8.7109375" style="8" customWidth="1"/>
    <col min="13" max="13" width="8.42578125" style="8" customWidth="1"/>
    <col min="14" max="15" width="8.5703125" style="8" customWidth="1"/>
    <col min="16" max="16" width="8.28515625" style="8" customWidth="1"/>
    <col min="17" max="20" width="5.7109375" style="8" customWidth="1"/>
    <col min="21" max="21" width="9.42578125" style="8" customWidth="1"/>
    <col min="22" max="22" width="8.7109375" style="8" customWidth="1"/>
    <col min="23" max="23" width="10.7109375" style="8" customWidth="1"/>
    <col min="24" max="24" width="8.28515625" style="8" customWidth="1"/>
    <col min="25" max="16384" width="9.140625" style="1"/>
  </cols>
  <sheetData>
    <row r="1" spans="1:27" ht="20.100000000000001" customHeight="1">
      <c r="A1" s="198" t="s">
        <v>68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7" ht="20.100000000000001" customHeight="1">
      <c r="A2" s="198" t="s">
        <v>264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7" ht="20.100000000000001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7" ht="20.100000000000001" customHeight="1">
      <c r="B4" s="8"/>
      <c r="C4" s="9"/>
      <c r="D4" s="9"/>
    </row>
    <row r="5" spans="1:27" ht="20.100000000000001" customHeight="1" thickBot="1">
      <c r="A5" s="39"/>
      <c r="B5" s="132" t="s">
        <v>224</v>
      </c>
      <c r="C5" s="132"/>
      <c r="D5" s="132"/>
      <c r="E5" s="39"/>
      <c r="F5" s="39"/>
      <c r="G5" s="75"/>
      <c r="H5" s="39"/>
      <c r="I5" s="39"/>
      <c r="J5" s="39"/>
      <c r="K5" s="39"/>
      <c r="L5" s="39"/>
      <c r="M5" s="39"/>
      <c r="N5" s="39"/>
      <c r="O5" s="39"/>
      <c r="P5" s="39"/>
      <c r="Q5" s="39"/>
      <c r="R5" s="75" t="s">
        <v>69</v>
      </c>
      <c r="S5" s="39"/>
      <c r="T5" s="2"/>
      <c r="U5" s="39"/>
      <c r="V5" s="39"/>
      <c r="W5" s="39"/>
      <c r="X5" s="39"/>
    </row>
    <row r="6" spans="1:27" ht="20.100000000000001" customHeight="1" thickBot="1">
      <c r="A6" s="190" t="s">
        <v>109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2"/>
    </row>
    <row r="7" spans="1:27" ht="20.100000000000001" customHeight="1" thickBot="1">
      <c r="A7" s="207" t="s">
        <v>0</v>
      </c>
      <c r="B7" s="11" t="s">
        <v>2</v>
      </c>
      <c r="C7" s="207" t="s">
        <v>1</v>
      </c>
      <c r="D7" s="209" t="s">
        <v>28</v>
      </c>
      <c r="E7" s="158" t="s">
        <v>27</v>
      </c>
      <c r="F7" s="160" t="s">
        <v>17</v>
      </c>
      <c r="G7" s="162" t="s">
        <v>3</v>
      </c>
      <c r="H7" s="147" t="s">
        <v>37</v>
      </c>
      <c r="I7" s="148"/>
      <c r="J7" s="148"/>
      <c r="K7" s="149"/>
      <c r="L7" s="150" t="s">
        <v>32</v>
      </c>
      <c r="M7" s="150" t="s">
        <v>33</v>
      </c>
      <c r="N7" s="150" t="s">
        <v>34</v>
      </c>
      <c r="O7" s="164" t="s">
        <v>26</v>
      </c>
      <c r="P7" s="158" t="s">
        <v>31</v>
      </c>
      <c r="Q7" s="147" t="s">
        <v>38</v>
      </c>
      <c r="R7" s="148"/>
      <c r="S7" s="148"/>
      <c r="T7" s="149"/>
      <c r="U7" s="150" t="s">
        <v>30</v>
      </c>
      <c r="V7" s="150" t="s">
        <v>29</v>
      </c>
      <c r="W7" s="150" t="s">
        <v>35</v>
      </c>
      <c r="X7" s="150" t="s">
        <v>42</v>
      </c>
    </row>
    <row r="8" spans="1:27" ht="20.100000000000001" customHeight="1" thickBot="1">
      <c r="A8" s="179"/>
      <c r="B8" s="37" t="s">
        <v>16</v>
      </c>
      <c r="C8" s="207"/>
      <c r="D8" s="145"/>
      <c r="E8" s="159"/>
      <c r="F8" s="161"/>
      <c r="G8" s="163"/>
      <c r="H8" s="123" t="s">
        <v>19</v>
      </c>
      <c r="I8" s="123" t="s">
        <v>20</v>
      </c>
      <c r="J8" s="123" t="s">
        <v>21</v>
      </c>
      <c r="K8" s="123" t="s">
        <v>22</v>
      </c>
      <c r="L8" s="151" t="s">
        <v>11</v>
      </c>
      <c r="M8" s="151" t="s">
        <v>23</v>
      </c>
      <c r="N8" s="151" t="s">
        <v>24</v>
      </c>
      <c r="O8" s="165"/>
      <c r="P8" s="159" t="s">
        <v>25</v>
      </c>
      <c r="Q8" s="123" t="s">
        <v>5</v>
      </c>
      <c r="R8" s="123" t="s">
        <v>6</v>
      </c>
      <c r="S8" s="123" t="s">
        <v>7</v>
      </c>
      <c r="T8" s="123" t="s">
        <v>8</v>
      </c>
      <c r="U8" s="151" t="s">
        <v>10</v>
      </c>
      <c r="V8" s="151" t="s">
        <v>9</v>
      </c>
      <c r="W8" s="151" t="s">
        <v>12</v>
      </c>
      <c r="X8" s="151" t="s">
        <v>15</v>
      </c>
    </row>
    <row r="9" spans="1:27" s="127" customFormat="1" ht="20.100000000000001" customHeight="1" thickBot="1">
      <c r="A9" s="133">
        <v>1</v>
      </c>
      <c r="B9" s="136" t="s">
        <v>101</v>
      </c>
      <c r="C9" s="138" t="s">
        <v>76</v>
      </c>
      <c r="D9" s="140">
        <v>1999</v>
      </c>
      <c r="E9" s="140" t="s">
        <v>44</v>
      </c>
      <c r="F9" s="136" t="s">
        <v>156</v>
      </c>
      <c r="G9" s="3" t="s">
        <v>4</v>
      </c>
      <c r="H9" s="13">
        <v>9.1</v>
      </c>
      <c r="I9" s="14">
        <v>9.3000000000000007</v>
      </c>
      <c r="J9" s="15">
        <v>9</v>
      </c>
      <c r="K9" s="16">
        <v>9.1999999999999993</v>
      </c>
      <c r="L9" s="17">
        <v>0</v>
      </c>
      <c r="M9" s="18">
        <f>(H9+I9+J9+K9-MAX(H9:K9)-MIN(H9:K9))/2</f>
        <v>9.1499999999999968</v>
      </c>
      <c r="N9" s="47">
        <f>M9*2</f>
        <v>18.299999999999994</v>
      </c>
      <c r="O9" s="20">
        <v>93</v>
      </c>
      <c r="P9" s="51">
        <v>0.93</v>
      </c>
      <c r="Q9" s="13">
        <v>9</v>
      </c>
      <c r="R9" s="14">
        <v>8.9</v>
      </c>
      <c r="S9" s="15">
        <v>8.6</v>
      </c>
      <c r="T9" s="16">
        <v>9</v>
      </c>
      <c r="U9" s="18">
        <f>(Q9+R9+S9+T9-MAX(Q9:T9)-MIN(Q9:T9))/2</f>
        <v>8.9499999999999993</v>
      </c>
      <c r="V9" s="19">
        <v>0</v>
      </c>
      <c r="W9" s="52">
        <f>SUM(U9,N9,P9)-L9-V9</f>
        <v>28.179999999999993</v>
      </c>
      <c r="X9" s="153" t="str">
        <f>IF(M12&gt;=27,"МС","б\р")</f>
        <v>МС</v>
      </c>
    </row>
    <row r="10" spans="1:27" s="127" customFormat="1" ht="20.100000000000001" customHeight="1" thickBot="1">
      <c r="A10" s="134"/>
      <c r="B10" s="137"/>
      <c r="C10" s="139"/>
      <c r="D10" s="141"/>
      <c r="E10" s="141"/>
      <c r="F10" s="141"/>
      <c r="G10" s="4" t="s">
        <v>18</v>
      </c>
      <c r="H10" s="13">
        <v>8.6999999999999993</v>
      </c>
      <c r="I10" s="14">
        <v>8.8000000000000007</v>
      </c>
      <c r="J10" s="15">
        <v>8.8000000000000007</v>
      </c>
      <c r="K10" s="16">
        <v>8.8000000000000007</v>
      </c>
      <c r="L10" s="17">
        <v>0</v>
      </c>
      <c r="M10" s="18">
        <f t="shared" ref="M10:M11" si="0">(H10+I10+J10+K10-MAX(H10:K10)-MIN(H10:K10))/2</f>
        <v>8.8000000000000007</v>
      </c>
      <c r="N10" s="47">
        <f t="shared" ref="N10:N11" si="1">M10*2</f>
        <v>17.600000000000001</v>
      </c>
      <c r="O10" s="20">
        <v>80</v>
      </c>
      <c r="P10" s="51">
        <v>0.8</v>
      </c>
      <c r="Q10" s="13">
        <v>8.5</v>
      </c>
      <c r="R10" s="14">
        <v>8.8000000000000007</v>
      </c>
      <c r="S10" s="15">
        <v>8.5</v>
      </c>
      <c r="T10" s="16">
        <v>8.5</v>
      </c>
      <c r="U10" s="18">
        <f t="shared" ref="U10:U11" si="2">(Q10+R10+S10+T10-MAX(Q10:T10)-MIN(Q10:T10))/2</f>
        <v>8.4999999999999982</v>
      </c>
      <c r="V10" s="19">
        <v>0</v>
      </c>
      <c r="W10" s="52">
        <f t="shared" ref="W10:W11" si="3">SUM(U10,N10,P10)-L10-V10</f>
        <v>26.900000000000002</v>
      </c>
      <c r="X10" s="154"/>
    </row>
    <row r="11" spans="1:27" s="127" customFormat="1" ht="20.100000000000001" customHeight="1" thickBot="1">
      <c r="A11" s="134"/>
      <c r="B11" s="137"/>
      <c r="C11" s="139" t="s">
        <v>77</v>
      </c>
      <c r="D11" s="141">
        <v>2004</v>
      </c>
      <c r="E11" s="141" t="s">
        <v>60</v>
      </c>
      <c r="F11" s="141"/>
      <c r="G11" s="6" t="s">
        <v>39</v>
      </c>
      <c r="H11" s="13">
        <v>8.9</v>
      </c>
      <c r="I11" s="14">
        <v>9</v>
      </c>
      <c r="J11" s="15">
        <v>9.1</v>
      </c>
      <c r="K11" s="16">
        <v>9.1</v>
      </c>
      <c r="L11" s="17">
        <v>0</v>
      </c>
      <c r="M11" s="18">
        <f t="shared" si="0"/>
        <v>9.0500000000000007</v>
      </c>
      <c r="N11" s="47">
        <f t="shared" si="1"/>
        <v>18.100000000000001</v>
      </c>
      <c r="O11" s="20">
        <v>110</v>
      </c>
      <c r="P11" s="51">
        <v>1.1000000000000001</v>
      </c>
      <c r="Q11" s="13">
        <v>8.5</v>
      </c>
      <c r="R11" s="14">
        <v>8.1999999999999993</v>
      </c>
      <c r="S11" s="15">
        <v>8.6</v>
      </c>
      <c r="T11" s="16">
        <v>8.6</v>
      </c>
      <c r="U11" s="18">
        <f t="shared" si="2"/>
        <v>8.5499999999999989</v>
      </c>
      <c r="V11" s="19">
        <v>0</v>
      </c>
      <c r="W11" s="52">
        <f t="shared" si="3"/>
        <v>27.75</v>
      </c>
      <c r="X11" s="155"/>
    </row>
    <row r="12" spans="1:27" s="127" customFormat="1" ht="20.100000000000001" customHeight="1" thickBot="1">
      <c r="A12" s="135"/>
      <c r="B12" s="156"/>
      <c r="C12" s="157"/>
      <c r="D12" s="146"/>
      <c r="E12" s="146"/>
      <c r="F12" s="152"/>
      <c r="G12" s="166" t="s">
        <v>36</v>
      </c>
      <c r="H12" s="167"/>
      <c r="I12" s="167"/>
      <c r="J12" s="167"/>
      <c r="K12" s="167"/>
      <c r="L12" s="168"/>
      <c r="M12" s="25">
        <f>SUM(M9:M11)-L9-L10-L11</f>
        <v>26.999999999999996</v>
      </c>
      <c r="N12" s="26"/>
      <c r="O12" s="172" t="s">
        <v>40</v>
      </c>
      <c r="P12" s="173"/>
      <c r="Q12" s="173"/>
      <c r="R12" s="173"/>
      <c r="S12" s="173"/>
      <c r="T12" s="173"/>
      <c r="U12" s="173"/>
      <c r="V12" s="174"/>
      <c r="W12" s="45">
        <f>SUM(W9:W11)</f>
        <v>82.83</v>
      </c>
      <c r="X12" s="27">
        <f>M12</f>
        <v>26.999999999999996</v>
      </c>
    </row>
    <row r="13" spans="1:27" ht="20.100000000000001" customHeight="1" thickBot="1">
      <c r="A13" s="203" t="s">
        <v>46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5"/>
      <c r="Y13" s="2"/>
      <c r="Z13" s="2"/>
      <c r="AA13" s="2"/>
    </row>
    <row r="14" spans="1:27" ht="15.75" customHeight="1" thickBot="1">
      <c r="A14" s="178" t="s">
        <v>0</v>
      </c>
      <c r="B14" s="10" t="s">
        <v>2</v>
      </c>
      <c r="C14" s="178" t="s">
        <v>1</v>
      </c>
      <c r="D14" s="144" t="s">
        <v>28</v>
      </c>
      <c r="E14" s="181" t="s">
        <v>27</v>
      </c>
      <c r="F14" s="208" t="s">
        <v>17</v>
      </c>
      <c r="G14" s="189" t="s">
        <v>3</v>
      </c>
      <c r="H14" s="183" t="s">
        <v>37</v>
      </c>
      <c r="I14" s="184"/>
      <c r="J14" s="184"/>
      <c r="K14" s="185"/>
      <c r="L14" s="182" t="s">
        <v>32</v>
      </c>
      <c r="M14" s="182" t="s">
        <v>33</v>
      </c>
      <c r="N14" s="182" t="s">
        <v>34</v>
      </c>
      <c r="O14" s="206" t="s">
        <v>26</v>
      </c>
      <c r="P14" s="181" t="s">
        <v>31</v>
      </c>
      <c r="Q14" s="183" t="s">
        <v>38</v>
      </c>
      <c r="R14" s="184"/>
      <c r="S14" s="184"/>
      <c r="T14" s="185"/>
      <c r="U14" s="182" t="s">
        <v>30</v>
      </c>
      <c r="V14" s="182" t="s">
        <v>29</v>
      </c>
      <c r="W14" s="182" t="s">
        <v>35</v>
      </c>
      <c r="X14" s="182" t="s">
        <v>42</v>
      </c>
    </row>
    <row r="15" spans="1:27" ht="15.75" thickBot="1">
      <c r="A15" s="179"/>
      <c r="B15" s="37" t="s">
        <v>16</v>
      </c>
      <c r="C15" s="207"/>
      <c r="D15" s="145"/>
      <c r="E15" s="159"/>
      <c r="F15" s="161"/>
      <c r="G15" s="163"/>
      <c r="H15" s="123" t="s">
        <v>19</v>
      </c>
      <c r="I15" s="123" t="s">
        <v>20</v>
      </c>
      <c r="J15" s="123" t="s">
        <v>21</v>
      </c>
      <c r="K15" s="123" t="s">
        <v>22</v>
      </c>
      <c r="L15" s="151" t="s">
        <v>11</v>
      </c>
      <c r="M15" s="151" t="s">
        <v>23</v>
      </c>
      <c r="N15" s="151" t="s">
        <v>24</v>
      </c>
      <c r="O15" s="165"/>
      <c r="P15" s="159" t="s">
        <v>25</v>
      </c>
      <c r="Q15" s="123" t="s">
        <v>5</v>
      </c>
      <c r="R15" s="123" t="s">
        <v>6</v>
      </c>
      <c r="S15" s="123" t="s">
        <v>7</v>
      </c>
      <c r="T15" s="123" t="s">
        <v>8</v>
      </c>
      <c r="U15" s="151" t="s">
        <v>10</v>
      </c>
      <c r="V15" s="151" t="s">
        <v>9</v>
      </c>
      <c r="W15" s="151" t="s">
        <v>12</v>
      </c>
      <c r="X15" s="151" t="s">
        <v>15</v>
      </c>
    </row>
    <row r="16" spans="1:27" s="127" customFormat="1" ht="15.75" customHeight="1" thickBot="1">
      <c r="A16" s="133">
        <v>1</v>
      </c>
      <c r="B16" s="142" t="s">
        <v>106</v>
      </c>
      <c r="C16" s="138" t="s">
        <v>80</v>
      </c>
      <c r="D16" s="140">
        <v>2005</v>
      </c>
      <c r="E16" s="140" t="s">
        <v>60</v>
      </c>
      <c r="F16" s="136" t="s">
        <v>151</v>
      </c>
      <c r="G16" s="3" t="s">
        <v>4</v>
      </c>
      <c r="H16" s="13">
        <v>9.1999999999999993</v>
      </c>
      <c r="I16" s="14">
        <v>9</v>
      </c>
      <c r="J16" s="15">
        <v>9.1999999999999993</v>
      </c>
      <c r="K16" s="16">
        <v>9.1999999999999993</v>
      </c>
      <c r="L16" s="17">
        <v>0</v>
      </c>
      <c r="M16" s="18">
        <f>(H16+I16+J16+K16-MAX(H16:K16)-MIN(H16:K16))/2</f>
        <v>9.1999999999999975</v>
      </c>
      <c r="N16" s="47">
        <f>M16*2</f>
        <v>18.399999999999995</v>
      </c>
      <c r="O16" s="20">
        <v>112</v>
      </c>
      <c r="P16" s="51">
        <v>1.1200000000000001</v>
      </c>
      <c r="Q16" s="13">
        <v>9</v>
      </c>
      <c r="R16" s="14">
        <v>9.3000000000000007</v>
      </c>
      <c r="S16" s="15">
        <v>9.3000000000000007</v>
      </c>
      <c r="T16" s="16">
        <v>9</v>
      </c>
      <c r="U16" s="18">
        <f>(Q16+R16+S16+T16-MAX(Q16:T16)-MIN(Q16:T16))/2</f>
        <v>9.15</v>
      </c>
      <c r="V16" s="19">
        <v>0.5</v>
      </c>
      <c r="W16" s="52">
        <f>SUM(U16,N16,P16)-L16-V16</f>
        <v>28.169999999999998</v>
      </c>
      <c r="X16" s="169" t="s">
        <v>44</v>
      </c>
    </row>
    <row r="17" spans="1:24" s="127" customFormat="1" ht="19.5" customHeight="1" thickBot="1">
      <c r="A17" s="134"/>
      <c r="B17" s="143"/>
      <c r="C17" s="139"/>
      <c r="D17" s="141"/>
      <c r="E17" s="141"/>
      <c r="F17" s="141"/>
      <c r="G17" s="4" t="s">
        <v>18</v>
      </c>
      <c r="H17" s="13">
        <v>9.3000000000000007</v>
      </c>
      <c r="I17" s="14">
        <v>9</v>
      </c>
      <c r="J17" s="15">
        <v>9</v>
      </c>
      <c r="K17" s="16">
        <v>9.4</v>
      </c>
      <c r="L17" s="17">
        <v>0</v>
      </c>
      <c r="M17" s="18">
        <f t="shared" ref="M17:M18" si="4">(H17+I17+J17+K17-MAX(H17:K17)-MIN(H17:K17))/2</f>
        <v>9.1500000000000021</v>
      </c>
      <c r="N17" s="47">
        <f t="shared" ref="N17:N18" si="5">M17*2</f>
        <v>18.300000000000004</v>
      </c>
      <c r="O17" s="20">
        <v>104</v>
      </c>
      <c r="P17" s="51">
        <v>1.04</v>
      </c>
      <c r="Q17" s="13">
        <v>9.1999999999999993</v>
      </c>
      <c r="R17" s="14">
        <v>9.3000000000000007</v>
      </c>
      <c r="S17" s="15">
        <v>9</v>
      </c>
      <c r="T17" s="16">
        <v>9.1999999999999993</v>
      </c>
      <c r="U17" s="18">
        <f t="shared" ref="U17:U18" si="6">(Q17+R17+S17+T17-MAX(Q17:T17)-MIN(Q17:T17))/2</f>
        <v>9.2000000000000011</v>
      </c>
      <c r="V17" s="19">
        <v>0.5</v>
      </c>
      <c r="W17" s="52">
        <f t="shared" ref="W17:W18" si="7">SUM(U17,N17,P17)-L17-V17</f>
        <v>28.040000000000006</v>
      </c>
      <c r="X17" s="170"/>
    </row>
    <row r="18" spans="1:24" s="127" customFormat="1" ht="20.25" thickBot="1">
      <c r="A18" s="134"/>
      <c r="B18" s="137" t="s">
        <v>107</v>
      </c>
      <c r="C18" s="139" t="s">
        <v>81</v>
      </c>
      <c r="D18" s="141">
        <v>2001</v>
      </c>
      <c r="E18" s="141" t="s">
        <v>60</v>
      </c>
      <c r="F18" s="141"/>
      <c r="G18" s="46" t="s">
        <v>39</v>
      </c>
      <c r="H18" s="13">
        <v>9</v>
      </c>
      <c r="I18" s="14">
        <v>8.8000000000000007</v>
      </c>
      <c r="J18" s="15">
        <v>9</v>
      </c>
      <c r="K18" s="16">
        <v>8.9</v>
      </c>
      <c r="L18" s="17">
        <v>0</v>
      </c>
      <c r="M18" s="18">
        <f t="shared" si="4"/>
        <v>8.9500000000000011</v>
      </c>
      <c r="N18" s="47">
        <f t="shared" si="5"/>
        <v>17.900000000000002</v>
      </c>
      <c r="O18" s="20">
        <v>130</v>
      </c>
      <c r="P18" s="51">
        <v>1.3</v>
      </c>
      <c r="Q18" s="13">
        <v>9.3000000000000007</v>
      </c>
      <c r="R18" s="14">
        <v>9.3000000000000007</v>
      </c>
      <c r="S18" s="15">
        <v>9.1999999999999993</v>
      </c>
      <c r="T18" s="16">
        <v>9.1999999999999993</v>
      </c>
      <c r="U18" s="18">
        <f t="shared" si="6"/>
        <v>9.25</v>
      </c>
      <c r="V18" s="19">
        <v>0.5</v>
      </c>
      <c r="W18" s="52">
        <f t="shared" si="7"/>
        <v>27.950000000000003</v>
      </c>
      <c r="X18" s="171"/>
    </row>
    <row r="19" spans="1:24" s="127" customFormat="1" ht="15.75" thickBot="1">
      <c r="A19" s="135"/>
      <c r="B19" s="156"/>
      <c r="C19" s="157"/>
      <c r="D19" s="145"/>
      <c r="E19" s="145"/>
      <c r="F19" s="152"/>
      <c r="G19" s="166" t="s">
        <v>36</v>
      </c>
      <c r="H19" s="167"/>
      <c r="I19" s="167"/>
      <c r="J19" s="167"/>
      <c r="K19" s="167"/>
      <c r="L19" s="168"/>
      <c r="M19" s="25">
        <f>SUM(M16:M18)-L16-L17-L18</f>
        <v>27.300000000000004</v>
      </c>
      <c r="N19" s="26"/>
      <c r="O19" s="172" t="s">
        <v>40</v>
      </c>
      <c r="P19" s="173"/>
      <c r="Q19" s="173"/>
      <c r="R19" s="173"/>
      <c r="S19" s="173"/>
      <c r="T19" s="173"/>
      <c r="U19" s="173"/>
      <c r="V19" s="174"/>
      <c r="W19" s="45">
        <f>SUM(W16:W18)</f>
        <v>84.160000000000011</v>
      </c>
      <c r="X19" s="76">
        <f>M19</f>
        <v>27.300000000000004</v>
      </c>
    </row>
    <row r="20" spans="1:24" s="127" customFormat="1" ht="15.75" customHeight="1" thickBot="1">
      <c r="A20" s="133">
        <v>2</v>
      </c>
      <c r="B20" s="136" t="s">
        <v>233</v>
      </c>
      <c r="C20" s="138" t="s">
        <v>252</v>
      </c>
      <c r="D20" s="140">
        <v>2003</v>
      </c>
      <c r="E20" s="199" t="s">
        <v>60</v>
      </c>
      <c r="F20" s="136" t="s">
        <v>265</v>
      </c>
      <c r="G20" s="3" t="s">
        <v>4</v>
      </c>
      <c r="H20" s="13">
        <v>8.5</v>
      </c>
      <c r="I20" s="14">
        <v>8.9</v>
      </c>
      <c r="J20" s="15">
        <v>9</v>
      </c>
      <c r="K20" s="16">
        <v>9</v>
      </c>
      <c r="L20" s="17">
        <v>0</v>
      </c>
      <c r="M20" s="18">
        <f>(H20+I20+J20+K20-MAX(H20:K20)-MIN(H20:K20))/2</f>
        <v>8.9499999999999993</v>
      </c>
      <c r="N20" s="47">
        <f>M20*2</f>
        <v>17.899999999999999</v>
      </c>
      <c r="O20" s="20">
        <v>71</v>
      </c>
      <c r="P20" s="51">
        <v>0.71</v>
      </c>
      <c r="Q20" s="13">
        <v>8.1</v>
      </c>
      <c r="R20" s="14">
        <v>8.4</v>
      </c>
      <c r="S20" s="15">
        <v>8</v>
      </c>
      <c r="T20" s="16">
        <v>8.6</v>
      </c>
      <c r="U20" s="18">
        <f>(Q20+R20+S20+T20-MAX(Q20:T20)-MIN(Q20:T20))/2</f>
        <v>8.25</v>
      </c>
      <c r="V20" s="19">
        <v>0</v>
      </c>
      <c r="W20" s="52">
        <f>SUM(U20,N20,P20)-L20-V20</f>
        <v>26.86</v>
      </c>
      <c r="X20" s="169" t="s">
        <v>60</v>
      </c>
    </row>
    <row r="21" spans="1:24" s="127" customFormat="1" ht="21" customHeight="1" thickBot="1">
      <c r="A21" s="134"/>
      <c r="B21" s="210"/>
      <c r="C21" s="139"/>
      <c r="D21" s="180"/>
      <c r="E21" s="200"/>
      <c r="F21" s="137"/>
      <c r="G21" s="4" t="s">
        <v>18</v>
      </c>
      <c r="H21" s="13">
        <v>8.8000000000000007</v>
      </c>
      <c r="I21" s="14">
        <v>8.9</v>
      </c>
      <c r="J21" s="15">
        <v>8.8000000000000007</v>
      </c>
      <c r="K21" s="16">
        <v>8.6</v>
      </c>
      <c r="L21" s="17">
        <v>0</v>
      </c>
      <c r="M21" s="18">
        <f t="shared" ref="M21:M22" si="8">(H21+I21+J21+K21-MAX(H21:K21)-MIN(H21:K21))/2</f>
        <v>8.8000000000000007</v>
      </c>
      <c r="N21" s="47">
        <f t="shared" ref="N21:N22" si="9">M21*2</f>
        <v>17.600000000000001</v>
      </c>
      <c r="O21" s="20">
        <v>55</v>
      </c>
      <c r="P21" s="51">
        <v>0.55000000000000004</v>
      </c>
      <c r="Q21" s="13">
        <v>8.1</v>
      </c>
      <c r="R21" s="14">
        <v>8.1</v>
      </c>
      <c r="S21" s="15">
        <v>8.1</v>
      </c>
      <c r="T21" s="16">
        <v>8.5</v>
      </c>
      <c r="U21" s="18">
        <f t="shared" ref="U21:U22" si="10">(Q21+R21+S21+T21-MAX(Q21:T21)-MIN(Q21:T21))/2</f>
        <v>8.0999999999999979</v>
      </c>
      <c r="V21" s="19">
        <v>0</v>
      </c>
      <c r="W21" s="52">
        <f t="shared" ref="W21:W22" si="11">SUM(U21,N21,P21)-L21-V21</f>
        <v>26.25</v>
      </c>
      <c r="X21" s="170"/>
    </row>
    <row r="22" spans="1:24" s="127" customFormat="1" ht="20.25" thickBot="1">
      <c r="A22" s="134"/>
      <c r="B22" s="137" t="s">
        <v>234</v>
      </c>
      <c r="C22" s="201" t="s">
        <v>253</v>
      </c>
      <c r="D22" s="141">
        <v>2007</v>
      </c>
      <c r="E22" s="141" t="s">
        <v>60</v>
      </c>
      <c r="F22" s="137"/>
      <c r="G22" s="46" t="s">
        <v>39</v>
      </c>
      <c r="H22" s="13">
        <v>8</v>
      </c>
      <c r="I22" s="14">
        <v>8.5</v>
      </c>
      <c r="J22" s="15">
        <v>8.5</v>
      </c>
      <c r="K22" s="16">
        <v>8.1</v>
      </c>
      <c r="L22" s="17">
        <v>0</v>
      </c>
      <c r="M22" s="18">
        <f t="shared" si="8"/>
        <v>8.3000000000000007</v>
      </c>
      <c r="N22" s="47">
        <f t="shared" si="9"/>
        <v>16.600000000000001</v>
      </c>
      <c r="O22" s="20">
        <v>82</v>
      </c>
      <c r="P22" s="51">
        <v>0.82</v>
      </c>
      <c r="Q22" s="13">
        <v>8</v>
      </c>
      <c r="R22" s="14">
        <v>8.1</v>
      </c>
      <c r="S22" s="15">
        <v>7.8</v>
      </c>
      <c r="T22" s="16">
        <v>7.8</v>
      </c>
      <c r="U22" s="18">
        <f t="shared" si="10"/>
        <v>7.9</v>
      </c>
      <c r="V22" s="19">
        <v>0</v>
      </c>
      <c r="W22" s="52">
        <f t="shared" si="11"/>
        <v>25.32</v>
      </c>
      <c r="X22" s="171"/>
    </row>
    <row r="23" spans="1:24" s="127" customFormat="1" ht="15.75" thickBot="1">
      <c r="A23" s="135"/>
      <c r="B23" s="211"/>
      <c r="C23" s="202"/>
      <c r="D23" s="152"/>
      <c r="E23" s="152"/>
      <c r="F23" s="156"/>
      <c r="G23" s="166" t="s">
        <v>36</v>
      </c>
      <c r="H23" s="167"/>
      <c r="I23" s="167"/>
      <c r="J23" s="167"/>
      <c r="K23" s="167"/>
      <c r="L23" s="168"/>
      <c r="M23" s="25">
        <f>SUM(M20:M22)-L20-L21-L22</f>
        <v>26.05</v>
      </c>
      <c r="N23" s="26"/>
      <c r="O23" s="172" t="s">
        <v>40</v>
      </c>
      <c r="P23" s="173"/>
      <c r="Q23" s="173"/>
      <c r="R23" s="173"/>
      <c r="S23" s="173"/>
      <c r="T23" s="173"/>
      <c r="U23" s="173"/>
      <c r="V23" s="174"/>
      <c r="W23" s="45">
        <f>SUM(W20:W22)</f>
        <v>78.430000000000007</v>
      </c>
      <c r="X23" s="76">
        <f>M23</f>
        <v>26.05</v>
      </c>
    </row>
    <row r="24" spans="1:24">
      <c r="A24" s="38"/>
      <c r="B24" s="62"/>
      <c r="C24" s="78"/>
      <c r="D24" s="39"/>
      <c r="E24" s="39"/>
      <c r="F24" s="57"/>
      <c r="G24" s="40"/>
      <c r="H24" s="40"/>
      <c r="I24" s="40"/>
      <c r="J24" s="40"/>
      <c r="K24" s="40"/>
      <c r="L24" s="40"/>
      <c r="M24" s="28"/>
      <c r="N24" s="29"/>
      <c r="O24" s="41"/>
      <c r="P24" s="41"/>
      <c r="Q24" s="41"/>
      <c r="R24" s="41"/>
      <c r="S24" s="41"/>
      <c r="T24" s="41"/>
      <c r="U24" s="41"/>
      <c r="V24" s="41"/>
      <c r="W24" s="30"/>
      <c r="X24" s="31"/>
    </row>
    <row r="25" spans="1:24">
      <c r="A25" s="38"/>
      <c r="B25" s="62"/>
      <c r="C25" s="57"/>
      <c r="D25" s="57"/>
      <c r="E25" s="57"/>
      <c r="F25" s="57"/>
      <c r="G25" s="40"/>
      <c r="H25" s="40"/>
      <c r="I25" s="40"/>
      <c r="J25" s="40"/>
      <c r="K25" s="40"/>
      <c r="L25" s="40"/>
      <c r="M25" s="28"/>
      <c r="N25" s="29"/>
      <c r="O25" s="41"/>
      <c r="P25" s="41"/>
      <c r="Q25" s="41"/>
      <c r="R25" s="41"/>
      <c r="S25" s="41"/>
      <c r="T25" s="41"/>
      <c r="U25" s="41"/>
      <c r="V25" s="41"/>
      <c r="W25" s="30"/>
      <c r="X25" s="31"/>
    </row>
    <row r="26" spans="1:24">
      <c r="A26" s="38"/>
      <c r="B26" s="49"/>
      <c r="C26" s="175" t="s">
        <v>41</v>
      </c>
      <c r="D26" s="175"/>
      <c r="E26" s="175"/>
      <c r="F26" s="175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73"/>
      <c r="S26" s="33"/>
      <c r="T26" s="130" t="s">
        <v>71</v>
      </c>
      <c r="U26" s="130"/>
      <c r="V26" s="50"/>
      <c r="W26" s="30"/>
      <c r="X26" s="31"/>
    </row>
    <row r="27" spans="1:24">
      <c r="A27" s="38"/>
      <c r="B27" s="49"/>
      <c r="C27" s="119" t="s">
        <v>75</v>
      </c>
      <c r="D27" s="33"/>
      <c r="E27" s="33"/>
      <c r="F27" s="7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73"/>
      <c r="S27" s="33"/>
      <c r="T27" s="130" t="s">
        <v>45</v>
      </c>
      <c r="U27" s="130"/>
      <c r="V27" s="50"/>
      <c r="W27" s="30"/>
      <c r="X27" s="31"/>
    </row>
    <row r="28" spans="1:24" ht="15.75">
      <c r="A28" s="38"/>
      <c r="B28" s="49"/>
      <c r="C28" s="1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73"/>
      <c r="S28" s="33"/>
      <c r="T28" s="131"/>
      <c r="U28" s="131"/>
      <c r="V28" s="50"/>
      <c r="W28" s="30"/>
      <c r="X28" s="31"/>
    </row>
    <row r="29" spans="1:24">
      <c r="A29" s="38"/>
      <c r="B29" s="49"/>
      <c r="C29" s="175" t="s">
        <v>13</v>
      </c>
      <c r="D29" s="175"/>
      <c r="E29" s="175"/>
      <c r="F29" s="175"/>
      <c r="G29" s="175"/>
      <c r="H29" s="175"/>
      <c r="I29" s="33"/>
      <c r="J29" s="33"/>
      <c r="K29" s="33"/>
      <c r="L29" s="73"/>
      <c r="M29" s="33"/>
      <c r="N29" s="33"/>
      <c r="O29" s="33"/>
      <c r="P29" s="33"/>
      <c r="Q29" s="33"/>
      <c r="R29" s="33"/>
      <c r="S29" s="33"/>
      <c r="T29" s="130" t="s">
        <v>70</v>
      </c>
      <c r="U29" s="130"/>
      <c r="V29" s="50"/>
      <c r="W29" s="30"/>
      <c r="X29" s="31"/>
    </row>
    <row r="30" spans="1:24">
      <c r="A30" s="38"/>
      <c r="B30" s="49"/>
      <c r="C30" s="119" t="s">
        <v>74</v>
      </c>
      <c r="D30" s="119"/>
      <c r="E30" s="119"/>
      <c r="F30" s="33"/>
      <c r="G30" s="33"/>
      <c r="H30" s="33"/>
      <c r="I30" s="33"/>
      <c r="J30" s="33"/>
      <c r="K30" s="33"/>
      <c r="L30" s="73"/>
      <c r="M30" s="33"/>
      <c r="N30" s="33"/>
      <c r="O30" s="33"/>
      <c r="P30" s="33"/>
      <c r="Q30" s="33"/>
      <c r="R30" s="33"/>
      <c r="S30" s="33"/>
      <c r="T30" s="130" t="s">
        <v>61</v>
      </c>
      <c r="U30" s="130"/>
      <c r="V30" s="50"/>
      <c r="W30" s="30"/>
      <c r="X30" s="31"/>
    </row>
    <row r="31" spans="1:24">
      <c r="A31" s="38"/>
      <c r="B31" s="49"/>
      <c r="C31" s="73"/>
      <c r="D31" s="73"/>
      <c r="E31" s="73"/>
      <c r="F31" s="73"/>
      <c r="G31" s="73"/>
      <c r="H31" s="73"/>
      <c r="I31" s="73"/>
      <c r="J31" s="73"/>
      <c r="K31" s="73"/>
      <c r="L31" s="74"/>
      <c r="M31" s="74"/>
      <c r="N31" s="74"/>
      <c r="O31" s="74"/>
      <c r="P31" s="74"/>
      <c r="Q31" s="74"/>
      <c r="R31" s="74"/>
      <c r="S31" s="74"/>
      <c r="T31" s="130"/>
      <c r="U31" s="130"/>
      <c r="V31" s="50"/>
      <c r="W31" s="30"/>
      <c r="X31" s="31"/>
    </row>
    <row r="32" spans="1:24">
      <c r="A32" s="38"/>
      <c r="B32" s="49"/>
      <c r="C32" s="175" t="s">
        <v>14</v>
      </c>
      <c r="D32" s="175"/>
      <c r="E32" s="175"/>
      <c r="F32" s="175"/>
      <c r="G32" s="175"/>
      <c r="H32" s="175"/>
      <c r="I32" s="72"/>
      <c r="J32" s="58"/>
      <c r="K32" s="58"/>
      <c r="L32" s="58"/>
      <c r="M32" s="58"/>
      <c r="N32" s="58"/>
      <c r="O32" s="58"/>
      <c r="P32" s="58"/>
      <c r="Q32" s="73"/>
      <c r="R32" s="33"/>
      <c r="S32" s="33"/>
      <c r="T32" s="130" t="s">
        <v>72</v>
      </c>
      <c r="U32" s="130"/>
      <c r="V32" s="50"/>
      <c r="W32" s="30"/>
      <c r="X32" s="31"/>
    </row>
    <row r="33" spans="1:27">
      <c r="A33" s="38"/>
      <c r="B33" s="49"/>
      <c r="C33" s="119" t="s">
        <v>74</v>
      </c>
      <c r="D33" s="119"/>
      <c r="E33" s="119"/>
      <c r="F33" s="33"/>
      <c r="G33" s="33"/>
      <c r="H33" s="33"/>
      <c r="I33" s="72"/>
      <c r="J33" s="58"/>
      <c r="K33" s="58"/>
      <c r="L33" s="58"/>
      <c r="M33" s="58"/>
      <c r="N33" s="58"/>
      <c r="O33" s="58"/>
      <c r="P33" s="58"/>
      <c r="Q33" s="73"/>
      <c r="R33" s="33"/>
      <c r="S33" s="33"/>
      <c r="T33" s="130" t="s">
        <v>73</v>
      </c>
      <c r="U33" s="130"/>
      <c r="V33" s="50"/>
      <c r="W33" s="30"/>
      <c r="X33" s="31"/>
    </row>
    <row r="34" spans="1:27">
      <c r="A34" s="38"/>
      <c r="B34" s="62"/>
      <c r="C34" s="57"/>
      <c r="D34" s="57"/>
      <c r="E34" s="57"/>
      <c r="F34" s="57"/>
      <c r="G34" s="40"/>
      <c r="H34" s="40"/>
      <c r="I34" s="40"/>
      <c r="J34" s="40"/>
      <c r="K34" s="40"/>
      <c r="L34" s="40"/>
      <c r="M34" s="28"/>
      <c r="N34" s="29"/>
      <c r="O34" s="41"/>
      <c r="P34" s="41"/>
      <c r="Q34" s="41"/>
      <c r="R34" s="41"/>
      <c r="S34" s="41"/>
      <c r="T34" s="41"/>
      <c r="U34" s="41"/>
      <c r="V34" s="41"/>
      <c r="W34" s="30"/>
      <c r="X34" s="31"/>
    </row>
    <row r="35" spans="1:27">
      <c r="A35" s="38"/>
      <c r="B35" s="62"/>
      <c r="C35" s="57"/>
      <c r="D35" s="57"/>
      <c r="E35" s="57"/>
      <c r="F35" s="57"/>
      <c r="G35" s="40"/>
      <c r="H35" s="40"/>
      <c r="I35" s="40"/>
      <c r="J35" s="40"/>
      <c r="K35" s="40"/>
      <c r="L35" s="40"/>
      <c r="M35" s="28"/>
      <c r="N35" s="29"/>
      <c r="O35" s="41"/>
      <c r="P35" s="41"/>
      <c r="Q35" s="41"/>
      <c r="R35" s="41"/>
      <c r="S35" s="41"/>
      <c r="T35" s="41"/>
      <c r="U35" s="41"/>
      <c r="V35" s="41"/>
      <c r="W35" s="30"/>
      <c r="X35" s="31"/>
    </row>
    <row r="36" spans="1:27">
      <c r="A36" s="38"/>
      <c r="B36" s="62"/>
      <c r="C36" s="57"/>
      <c r="D36" s="57"/>
      <c r="E36" s="57"/>
      <c r="F36" s="57"/>
      <c r="G36" s="40"/>
      <c r="H36" s="40"/>
      <c r="I36" s="40"/>
      <c r="J36" s="40"/>
      <c r="K36" s="40"/>
      <c r="L36" s="40"/>
      <c r="M36" s="28"/>
      <c r="N36" s="29"/>
      <c r="O36" s="41"/>
      <c r="P36" s="41"/>
      <c r="Q36" s="41"/>
      <c r="R36" s="41"/>
      <c r="S36" s="41"/>
      <c r="T36" s="41"/>
      <c r="U36" s="41"/>
      <c r="V36" s="41"/>
      <c r="W36" s="30"/>
      <c r="X36" s="31"/>
    </row>
    <row r="37" spans="1:27">
      <c r="A37" s="38"/>
      <c r="B37" s="62"/>
      <c r="C37" s="57"/>
      <c r="D37" s="57"/>
      <c r="E37" s="57"/>
      <c r="F37" s="57"/>
      <c r="G37" s="40"/>
      <c r="H37" s="40"/>
      <c r="I37" s="40"/>
      <c r="J37" s="40"/>
      <c r="K37" s="40"/>
      <c r="L37" s="40"/>
      <c r="M37" s="28"/>
      <c r="N37" s="29"/>
      <c r="O37" s="41"/>
      <c r="P37" s="41"/>
      <c r="Q37" s="41"/>
      <c r="R37" s="41"/>
      <c r="S37" s="41"/>
      <c r="T37" s="41"/>
      <c r="U37" s="41"/>
      <c r="V37" s="41"/>
      <c r="W37" s="30"/>
      <c r="X37" s="31"/>
    </row>
    <row r="38" spans="1:27">
      <c r="A38" s="38"/>
      <c r="B38" s="62"/>
      <c r="C38" s="57"/>
      <c r="D38" s="57"/>
      <c r="E38" s="57"/>
      <c r="F38" s="57"/>
      <c r="G38" s="40"/>
      <c r="H38" s="40"/>
      <c r="I38" s="40"/>
      <c r="J38" s="40"/>
      <c r="K38" s="40"/>
      <c r="L38" s="40"/>
      <c r="M38" s="28"/>
      <c r="N38" s="29"/>
      <c r="O38" s="41"/>
      <c r="P38" s="41"/>
      <c r="Q38" s="41"/>
      <c r="R38" s="41"/>
      <c r="S38" s="41"/>
      <c r="T38" s="41"/>
      <c r="U38" s="41"/>
      <c r="V38" s="41"/>
      <c r="W38" s="30"/>
      <c r="X38" s="31"/>
    </row>
    <row r="39" spans="1:27">
      <c r="A39" s="38"/>
      <c r="B39" s="62"/>
      <c r="C39" s="57"/>
      <c r="D39" s="57"/>
      <c r="E39" s="57"/>
      <c r="F39" s="57"/>
      <c r="G39" s="40"/>
      <c r="H39" s="40"/>
      <c r="I39" s="40"/>
      <c r="J39" s="40"/>
      <c r="K39" s="40"/>
      <c r="L39" s="40"/>
      <c r="M39" s="28"/>
      <c r="N39" s="29"/>
      <c r="O39" s="41"/>
      <c r="P39" s="41"/>
      <c r="Q39" s="41"/>
      <c r="R39" s="41"/>
      <c r="S39" s="41"/>
      <c r="T39" s="41"/>
      <c r="U39" s="41"/>
      <c r="V39" s="41"/>
      <c r="W39" s="30"/>
      <c r="X39" s="31"/>
    </row>
    <row r="40" spans="1:27">
      <c r="A40" s="38"/>
      <c r="B40" s="62"/>
      <c r="C40" s="57"/>
      <c r="D40" s="57"/>
      <c r="E40" s="57"/>
      <c r="F40" s="57"/>
      <c r="G40" s="40"/>
      <c r="H40" s="40"/>
      <c r="I40" s="40"/>
      <c r="J40" s="40"/>
      <c r="K40" s="40"/>
      <c r="L40" s="40"/>
      <c r="M40" s="28"/>
      <c r="N40" s="29"/>
      <c r="O40" s="41"/>
      <c r="P40" s="41"/>
      <c r="Q40" s="41"/>
      <c r="R40" s="41"/>
      <c r="S40" s="41"/>
      <c r="T40" s="41"/>
      <c r="U40" s="41"/>
      <c r="V40" s="41"/>
      <c r="W40" s="30"/>
      <c r="X40" s="31"/>
    </row>
    <row r="41" spans="1:27" ht="20.25">
      <c r="A41" s="197" t="s">
        <v>68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</row>
    <row r="42" spans="1:27" ht="20.25">
      <c r="A42" s="198" t="s">
        <v>264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</row>
    <row r="43" spans="1:27" ht="2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</row>
    <row r="44" spans="1:27" ht="15.75">
      <c r="A44" s="39"/>
      <c r="B44" s="39"/>
      <c r="C44" s="75"/>
      <c r="D44" s="75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7" ht="16.5" thickBot="1">
      <c r="A45" s="39"/>
      <c r="B45" s="132" t="s">
        <v>224</v>
      </c>
      <c r="C45" s="132"/>
      <c r="D45" s="132"/>
      <c r="E45" s="39"/>
      <c r="F45" s="39"/>
      <c r="G45" s="75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75" t="s">
        <v>69</v>
      </c>
      <c r="S45" s="39"/>
      <c r="T45" s="2"/>
      <c r="U45" s="39"/>
      <c r="V45" s="39"/>
      <c r="W45" s="39"/>
      <c r="X45" s="39"/>
    </row>
    <row r="46" spans="1:27" ht="20.100000000000001" customHeight="1" thickBot="1">
      <c r="A46" s="190" t="s">
        <v>52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2"/>
      <c r="Y46" s="2"/>
      <c r="Z46" s="2"/>
      <c r="AA46" s="2"/>
    </row>
    <row r="47" spans="1:27" ht="15.75" customHeight="1" thickBot="1">
      <c r="A47" s="178" t="s">
        <v>0</v>
      </c>
      <c r="B47" s="10" t="s">
        <v>2</v>
      </c>
      <c r="C47" s="178" t="s">
        <v>1</v>
      </c>
      <c r="D47" s="144" t="s">
        <v>28</v>
      </c>
      <c r="E47" s="181" t="s">
        <v>27</v>
      </c>
      <c r="F47" s="208" t="s">
        <v>17</v>
      </c>
      <c r="G47" s="189" t="s">
        <v>3</v>
      </c>
      <c r="H47" s="183" t="s">
        <v>37</v>
      </c>
      <c r="I47" s="184"/>
      <c r="J47" s="184"/>
      <c r="K47" s="185"/>
      <c r="L47" s="182" t="s">
        <v>32</v>
      </c>
      <c r="M47" s="182" t="s">
        <v>33</v>
      </c>
      <c r="N47" s="182" t="s">
        <v>34</v>
      </c>
      <c r="O47" s="206" t="s">
        <v>26</v>
      </c>
      <c r="P47" s="181" t="s">
        <v>31</v>
      </c>
      <c r="Q47" s="183" t="s">
        <v>38</v>
      </c>
      <c r="R47" s="184"/>
      <c r="S47" s="184"/>
      <c r="T47" s="185"/>
      <c r="U47" s="182" t="s">
        <v>30</v>
      </c>
      <c r="V47" s="182" t="s">
        <v>29</v>
      </c>
      <c r="W47" s="182" t="s">
        <v>35</v>
      </c>
      <c r="X47" s="182" t="s">
        <v>42</v>
      </c>
    </row>
    <row r="48" spans="1:27" ht="15.75" thickBot="1">
      <c r="A48" s="179"/>
      <c r="B48" s="11" t="s">
        <v>16</v>
      </c>
      <c r="C48" s="207"/>
      <c r="D48" s="145"/>
      <c r="E48" s="158"/>
      <c r="F48" s="161"/>
      <c r="G48" s="163"/>
      <c r="H48" s="123" t="s">
        <v>19</v>
      </c>
      <c r="I48" s="123" t="s">
        <v>20</v>
      </c>
      <c r="J48" s="123" t="s">
        <v>21</v>
      </c>
      <c r="K48" s="123" t="s">
        <v>22</v>
      </c>
      <c r="L48" s="151" t="s">
        <v>11</v>
      </c>
      <c r="M48" s="151" t="s">
        <v>23</v>
      </c>
      <c r="N48" s="151" t="s">
        <v>24</v>
      </c>
      <c r="O48" s="165"/>
      <c r="P48" s="159" t="s">
        <v>25</v>
      </c>
      <c r="Q48" s="123" t="s">
        <v>5</v>
      </c>
      <c r="R48" s="123" t="s">
        <v>6</v>
      </c>
      <c r="S48" s="123" t="s">
        <v>7</v>
      </c>
      <c r="T48" s="123" t="s">
        <v>8</v>
      </c>
      <c r="U48" s="151" t="s">
        <v>10</v>
      </c>
      <c r="V48" s="151" t="s">
        <v>9</v>
      </c>
      <c r="W48" s="151" t="s">
        <v>12</v>
      </c>
      <c r="X48" s="151" t="s">
        <v>15</v>
      </c>
    </row>
    <row r="49" spans="1:24" s="127" customFormat="1" ht="15.75" customHeight="1" thickBot="1">
      <c r="A49" s="186">
        <v>1</v>
      </c>
      <c r="B49" s="136" t="s">
        <v>128</v>
      </c>
      <c r="C49" s="138" t="s">
        <v>87</v>
      </c>
      <c r="D49" s="140">
        <v>2005</v>
      </c>
      <c r="E49" s="140" t="s">
        <v>102</v>
      </c>
      <c r="F49" s="193" t="s">
        <v>79</v>
      </c>
      <c r="G49" s="3" t="s">
        <v>4</v>
      </c>
      <c r="H49" s="13">
        <v>9.5</v>
      </c>
      <c r="I49" s="14">
        <v>9.4</v>
      </c>
      <c r="J49" s="15">
        <v>9.5</v>
      </c>
      <c r="K49" s="16">
        <v>9.5</v>
      </c>
      <c r="L49" s="17">
        <v>0</v>
      </c>
      <c r="M49" s="18">
        <f>(H49+I49+J49+K49-MAX(H49:K49)-MIN(H49:K49))/2</f>
        <v>9.5</v>
      </c>
      <c r="N49" s="47">
        <f>M49*2</f>
        <v>19</v>
      </c>
      <c r="O49" s="20">
        <v>84</v>
      </c>
      <c r="P49" s="51">
        <v>0.84</v>
      </c>
      <c r="Q49" s="13">
        <v>9.1</v>
      </c>
      <c r="R49" s="14">
        <v>9.3000000000000007</v>
      </c>
      <c r="S49" s="15">
        <v>9.1999999999999993</v>
      </c>
      <c r="T49" s="16">
        <v>9.1999999999999993</v>
      </c>
      <c r="U49" s="18">
        <f>(Q49+R49+S49+T49-MAX(Q49:T49)-MIN(Q49:T49))/2</f>
        <v>9.1999999999999993</v>
      </c>
      <c r="V49" s="19">
        <v>0</v>
      </c>
      <c r="W49" s="52">
        <f>SUM(U49,N49,P49)-L49-V49</f>
        <v>29.04</v>
      </c>
      <c r="X49" s="153" t="s">
        <v>44</v>
      </c>
    </row>
    <row r="50" spans="1:24" s="127" customFormat="1" ht="15.75" thickBot="1">
      <c r="A50" s="187"/>
      <c r="B50" s="137"/>
      <c r="C50" s="139"/>
      <c r="D50" s="141"/>
      <c r="E50" s="141"/>
      <c r="F50" s="194"/>
      <c r="G50" s="4" t="s">
        <v>18</v>
      </c>
      <c r="H50" s="13">
        <v>9.1999999999999993</v>
      </c>
      <c r="I50" s="14">
        <v>9.1</v>
      </c>
      <c r="J50" s="15">
        <v>9.1999999999999993</v>
      </c>
      <c r="K50" s="16">
        <v>9.1</v>
      </c>
      <c r="L50" s="17">
        <v>0</v>
      </c>
      <c r="M50" s="18">
        <f t="shared" ref="M50:M51" si="12">(H50+I50+J50+K50-MAX(H50:K50)-MIN(H50:K50))/2</f>
        <v>9.1499999999999986</v>
      </c>
      <c r="N50" s="47">
        <f t="shared" ref="N50:N51" si="13">M50*2</f>
        <v>18.299999999999997</v>
      </c>
      <c r="O50" s="20">
        <v>66</v>
      </c>
      <c r="P50" s="51">
        <v>0.66</v>
      </c>
      <c r="Q50" s="13">
        <v>9.3000000000000007</v>
      </c>
      <c r="R50" s="14">
        <v>9.3000000000000007</v>
      </c>
      <c r="S50" s="15">
        <v>9.1</v>
      </c>
      <c r="T50" s="16">
        <v>9</v>
      </c>
      <c r="U50" s="18">
        <f t="shared" ref="U50:U51" si="14">(Q50+R50+S50+T50-MAX(Q50:T50)-MIN(Q50:T50))/2</f>
        <v>9.2000000000000011</v>
      </c>
      <c r="V50" s="19">
        <v>0</v>
      </c>
      <c r="W50" s="52">
        <f t="shared" ref="W50:W51" si="15">SUM(U50,N50,P50)-L50-V50</f>
        <v>28.16</v>
      </c>
      <c r="X50" s="154"/>
    </row>
    <row r="51" spans="1:24" s="127" customFormat="1" ht="20.25" thickBot="1">
      <c r="A51" s="187"/>
      <c r="B51" s="137" t="s">
        <v>108</v>
      </c>
      <c r="C51" s="139" t="s">
        <v>88</v>
      </c>
      <c r="D51" s="141">
        <v>2003</v>
      </c>
      <c r="E51" s="141" t="s">
        <v>60</v>
      </c>
      <c r="F51" s="194"/>
      <c r="G51" s="46" t="s">
        <v>39</v>
      </c>
      <c r="H51" s="13">
        <v>9.3000000000000007</v>
      </c>
      <c r="I51" s="14">
        <v>9.1999999999999993</v>
      </c>
      <c r="J51" s="15">
        <v>9.4</v>
      </c>
      <c r="K51" s="16">
        <v>9</v>
      </c>
      <c r="L51" s="17">
        <v>0</v>
      </c>
      <c r="M51" s="18">
        <f t="shared" si="12"/>
        <v>9.25</v>
      </c>
      <c r="N51" s="47">
        <f t="shared" si="13"/>
        <v>18.5</v>
      </c>
      <c r="O51" s="20">
        <v>95</v>
      </c>
      <c r="P51" s="51">
        <v>0.95</v>
      </c>
      <c r="Q51" s="13">
        <v>9.5</v>
      </c>
      <c r="R51" s="14">
        <v>9.5</v>
      </c>
      <c r="S51" s="15">
        <v>9.1999999999999993</v>
      </c>
      <c r="T51" s="16">
        <v>9.5</v>
      </c>
      <c r="U51" s="18">
        <f t="shared" si="14"/>
        <v>9.5000000000000018</v>
      </c>
      <c r="V51" s="19">
        <v>0</v>
      </c>
      <c r="W51" s="52">
        <f t="shared" si="15"/>
        <v>28.95</v>
      </c>
      <c r="X51" s="155"/>
    </row>
    <row r="52" spans="1:24" s="127" customFormat="1" ht="15.75" thickBot="1">
      <c r="A52" s="188"/>
      <c r="B52" s="156"/>
      <c r="C52" s="157"/>
      <c r="D52" s="146"/>
      <c r="E52" s="146"/>
      <c r="F52" s="195"/>
      <c r="G52" s="166" t="s">
        <v>36</v>
      </c>
      <c r="H52" s="167"/>
      <c r="I52" s="167"/>
      <c r="J52" s="167"/>
      <c r="K52" s="167"/>
      <c r="L52" s="168"/>
      <c r="M52" s="25">
        <f>SUM(M49:M51)-L49-L50-L51</f>
        <v>27.9</v>
      </c>
      <c r="N52" s="26"/>
      <c r="O52" s="172" t="s">
        <v>40</v>
      </c>
      <c r="P52" s="173"/>
      <c r="Q52" s="173"/>
      <c r="R52" s="173"/>
      <c r="S52" s="173"/>
      <c r="T52" s="173"/>
      <c r="U52" s="173"/>
      <c r="V52" s="174"/>
      <c r="W52" s="45">
        <f>SUM(W49:W51)</f>
        <v>86.15</v>
      </c>
      <c r="X52" s="27">
        <f>M52</f>
        <v>27.9</v>
      </c>
    </row>
    <row r="53" spans="1:24" s="127" customFormat="1" ht="15.75" thickBot="1">
      <c r="A53" s="133">
        <v>2</v>
      </c>
      <c r="B53" s="136" t="s">
        <v>100</v>
      </c>
      <c r="C53" s="139" t="s">
        <v>175</v>
      </c>
      <c r="D53" s="140">
        <v>2006</v>
      </c>
      <c r="E53" s="140" t="s">
        <v>102</v>
      </c>
      <c r="F53" s="136" t="s">
        <v>177</v>
      </c>
      <c r="G53" s="3" t="s">
        <v>4</v>
      </c>
      <c r="H53" s="13">
        <v>8.8000000000000007</v>
      </c>
      <c r="I53" s="14">
        <v>8.9</v>
      </c>
      <c r="J53" s="15">
        <v>8.8000000000000007</v>
      </c>
      <c r="K53" s="16">
        <v>8.4</v>
      </c>
      <c r="L53" s="17">
        <v>0</v>
      </c>
      <c r="M53" s="18">
        <f>(H53+I53+J53+K53-MAX(H53:K53)-MIN(H53:K53))/2</f>
        <v>8.8000000000000043</v>
      </c>
      <c r="N53" s="47">
        <f>M53*2</f>
        <v>17.600000000000009</v>
      </c>
      <c r="O53" s="20">
        <v>90</v>
      </c>
      <c r="P53" s="51">
        <v>0.8</v>
      </c>
      <c r="Q53" s="13">
        <v>8.6</v>
      </c>
      <c r="R53" s="14">
        <v>8.9</v>
      </c>
      <c r="S53" s="15">
        <v>8.4</v>
      </c>
      <c r="T53" s="16">
        <v>8.4</v>
      </c>
      <c r="U53" s="18">
        <f>(Q53+R53+S53+T53-MAX(Q53:T53)-MIN(Q53:T53))/2</f>
        <v>8.5</v>
      </c>
      <c r="V53" s="19">
        <v>0.1</v>
      </c>
      <c r="W53" s="52">
        <f>SUM(U53,N53,P53)-L53-V53</f>
        <v>26.800000000000008</v>
      </c>
      <c r="X53" s="153" t="s">
        <v>66</v>
      </c>
    </row>
    <row r="54" spans="1:24" s="127" customFormat="1" ht="15.75" thickBot="1">
      <c r="A54" s="134"/>
      <c r="B54" s="137"/>
      <c r="C54" s="139"/>
      <c r="D54" s="141"/>
      <c r="E54" s="196"/>
      <c r="F54" s="141"/>
      <c r="G54" s="4" t="s">
        <v>18</v>
      </c>
      <c r="H54" s="13">
        <v>8.5</v>
      </c>
      <c r="I54" s="14">
        <v>8.1</v>
      </c>
      <c r="J54" s="15">
        <v>8.1999999999999993</v>
      </c>
      <c r="K54" s="16">
        <v>7.6</v>
      </c>
      <c r="L54" s="17">
        <v>0</v>
      </c>
      <c r="M54" s="18">
        <f t="shared" ref="M54:M55" si="16">(H54+I54+J54+K54-MAX(H54:K54)-MIN(H54:K54))/2</f>
        <v>8.1499999999999986</v>
      </c>
      <c r="N54" s="47">
        <f t="shared" ref="N54:N55" si="17">M54*2</f>
        <v>16.299999999999997</v>
      </c>
      <c r="O54" s="20">
        <v>80</v>
      </c>
      <c r="P54" s="51">
        <v>0.7</v>
      </c>
      <c r="Q54" s="13">
        <v>8</v>
      </c>
      <c r="R54" s="14">
        <v>8</v>
      </c>
      <c r="S54" s="15">
        <v>7.9</v>
      </c>
      <c r="T54" s="16">
        <v>8</v>
      </c>
      <c r="U54" s="18">
        <f t="shared" ref="U54:U55" si="18">(Q54+R54+S54+T54-MAX(Q54:T54)-MIN(Q54:T54))/2</f>
        <v>7.9999999999999991</v>
      </c>
      <c r="V54" s="19">
        <v>0.1</v>
      </c>
      <c r="W54" s="52">
        <f t="shared" ref="W54:W55" si="19">SUM(U54,N54,P54)-L54-V54</f>
        <v>24.899999999999995</v>
      </c>
      <c r="X54" s="154"/>
    </row>
    <row r="55" spans="1:24" s="127" customFormat="1" ht="20.25" thickBot="1">
      <c r="A55" s="134"/>
      <c r="B55" s="137" t="s">
        <v>101</v>
      </c>
      <c r="C55" s="139" t="s">
        <v>176</v>
      </c>
      <c r="D55" s="141">
        <v>2001</v>
      </c>
      <c r="E55" s="141" t="s">
        <v>60</v>
      </c>
      <c r="F55" s="141"/>
      <c r="G55" s="46" t="s">
        <v>39</v>
      </c>
      <c r="H55" s="13">
        <v>8.1999999999999993</v>
      </c>
      <c r="I55" s="14">
        <v>8</v>
      </c>
      <c r="J55" s="15">
        <v>8.1999999999999993</v>
      </c>
      <c r="K55" s="16">
        <v>8</v>
      </c>
      <c r="L55" s="17">
        <v>0</v>
      </c>
      <c r="M55" s="18">
        <f t="shared" si="16"/>
        <v>8.1</v>
      </c>
      <c r="N55" s="47">
        <f t="shared" si="17"/>
        <v>16.2</v>
      </c>
      <c r="O55" s="20">
        <v>102</v>
      </c>
      <c r="P55" s="51">
        <v>1</v>
      </c>
      <c r="Q55" s="13">
        <v>8.1999999999999993</v>
      </c>
      <c r="R55" s="14">
        <v>8.4</v>
      </c>
      <c r="S55" s="15">
        <v>8</v>
      </c>
      <c r="T55" s="16">
        <v>8.4</v>
      </c>
      <c r="U55" s="18">
        <f t="shared" si="18"/>
        <v>8.3000000000000007</v>
      </c>
      <c r="V55" s="19">
        <v>0.1</v>
      </c>
      <c r="W55" s="52">
        <f t="shared" si="19"/>
        <v>25.4</v>
      </c>
      <c r="X55" s="155"/>
    </row>
    <row r="56" spans="1:24" s="127" customFormat="1" ht="15.75" thickBot="1">
      <c r="A56" s="135"/>
      <c r="B56" s="156"/>
      <c r="C56" s="157"/>
      <c r="D56" s="152"/>
      <c r="E56" s="146"/>
      <c r="F56" s="152"/>
      <c r="G56" s="166" t="s">
        <v>36</v>
      </c>
      <c r="H56" s="167"/>
      <c r="I56" s="167"/>
      <c r="J56" s="167"/>
      <c r="K56" s="167"/>
      <c r="L56" s="168"/>
      <c r="M56" s="25">
        <f>SUM(M53:M55)-L53-L54-L55</f>
        <v>25.050000000000004</v>
      </c>
      <c r="N56" s="26"/>
      <c r="O56" s="172" t="s">
        <v>40</v>
      </c>
      <c r="P56" s="173"/>
      <c r="Q56" s="173"/>
      <c r="R56" s="173"/>
      <c r="S56" s="173"/>
      <c r="T56" s="173"/>
      <c r="U56" s="173"/>
      <c r="V56" s="174"/>
      <c r="W56" s="45">
        <f>SUM(W53:W55)</f>
        <v>77.099999999999994</v>
      </c>
      <c r="X56" s="27">
        <f>M56</f>
        <v>25.050000000000004</v>
      </c>
    </row>
    <row r="57" spans="1:24" s="127" customFormat="1" ht="15.75" thickBot="1">
      <c r="A57" s="133">
        <v>3</v>
      </c>
      <c r="B57" s="142" t="s">
        <v>106</v>
      </c>
      <c r="C57" s="138" t="s">
        <v>152</v>
      </c>
      <c r="D57" s="140">
        <v>2006</v>
      </c>
      <c r="E57" s="140" t="s">
        <v>60</v>
      </c>
      <c r="F57" s="136" t="s">
        <v>151</v>
      </c>
      <c r="G57" s="3" t="s">
        <v>4</v>
      </c>
      <c r="H57" s="13">
        <v>8.5</v>
      </c>
      <c r="I57" s="14">
        <v>8.6999999999999993</v>
      </c>
      <c r="J57" s="15">
        <v>8.6999999999999993</v>
      </c>
      <c r="K57" s="16">
        <v>8.8000000000000007</v>
      </c>
      <c r="L57" s="17">
        <v>0</v>
      </c>
      <c r="M57" s="18">
        <f>(H57+I57+J57+K57-MAX(H57:K57)-MIN(H57:K57))/2</f>
        <v>8.7000000000000011</v>
      </c>
      <c r="N57" s="47">
        <f>M57*2</f>
        <v>17.400000000000002</v>
      </c>
      <c r="O57" s="20">
        <v>84</v>
      </c>
      <c r="P57" s="51">
        <v>0.84</v>
      </c>
      <c r="Q57" s="13">
        <v>8.5</v>
      </c>
      <c r="R57" s="14">
        <v>8.6999999999999993</v>
      </c>
      <c r="S57" s="15">
        <v>8.9</v>
      </c>
      <c r="T57" s="16">
        <v>8.8000000000000007</v>
      </c>
      <c r="U57" s="18">
        <f>(Q57+R57+S57+T57-MAX(Q57:T57)-MIN(Q57:T57))/2</f>
        <v>8.7500000000000036</v>
      </c>
      <c r="V57" s="19">
        <v>1</v>
      </c>
      <c r="W57" s="52">
        <f>SUM(U57,N57,P57)-L57-V57</f>
        <v>25.990000000000006</v>
      </c>
      <c r="X57" s="153" t="s">
        <v>66</v>
      </c>
    </row>
    <row r="58" spans="1:24" s="127" customFormat="1" ht="21" customHeight="1" thickBot="1">
      <c r="A58" s="134"/>
      <c r="B58" s="143"/>
      <c r="C58" s="139"/>
      <c r="D58" s="141"/>
      <c r="E58" s="141"/>
      <c r="F58" s="141"/>
      <c r="G58" s="4" t="s">
        <v>18</v>
      </c>
      <c r="H58" s="13">
        <v>8.8000000000000007</v>
      </c>
      <c r="I58" s="14">
        <v>8.5</v>
      </c>
      <c r="J58" s="15">
        <v>8.3000000000000007</v>
      </c>
      <c r="K58" s="16">
        <v>9</v>
      </c>
      <c r="L58" s="17">
        <v>0</v>
      </c>
      <c r="M58" s="18">
        <f t="shared" ref="M58:M59" si="20">(H58+I58+J58+K58-MAX(H58:K58)-MIN(H58:K58))/2</f>
        <v>8.65</v>
      </c>
      <c r="N58" s="47">
        <f t="shared" ref="N58:N59" si="21">M58*2</f>
        <v>17.3</v>
      </c>
      <c r="O58" s="20">
        <v>47</v>
      </c>
      <c r="P58" s="51">
        <v>0.47</v>
      </c>
      <c r="Q58" s="13">
        <v>8.6</v>
      </c>
      <c r="R58" s="14">
        <v>8.4</v>
      </c>
      <c r="S58" s="15">
        <v>8.6</v>
      </c>
      <c r="T58" s="16">
        <v>8.6</v>
      </c>
      <c r="U58" s="18">
        <f t="shared" ref="U58:U59" si="22">(Q58+R58+S58+T58-MAX(Q58:T58)-MIN(Q58:T58))/2</f>
        <v>8.6000000000000014</v>
      </c>
      <c r="V58" s="19">
        <v>1</v>
      </c>
      <c r="W58" s="52">
        <f t="shared" ref="W58:W59" si="23">SUM(U58,N58,P58)-L58-V58</f>
        <v>25.37</v>
      </c>
      <c r="X58" s="154"/>
    </row>
    <row r="59" spans="1:24" s="127" customFormat="1" ht="20.25" customHeight="1" thickBot="1">
      <c r="A59" s="134"/>
      <c r="B59" s="176" t="s">
        <v>107</v>
      </c>
      <c r="C59" s="139" t="s">
        <v>153</v>
      </c>
      <c r="D59" s="141">
        <v>2000</v>
      </c>
      <c r="E59" s="141" t="s">
        <v>60</v>
      </c>
      <c r="F59" s="141"/>
      <c r="G59" s="46" t="s">
        <v>39</v>
      </c>
      <c r="H59" s="13">
        <v>8.8000000000000007</v>
      </c>
      <c r="I59" s="14">
        <v>8.8000000000000007</v>
      </c>
      <c r="J59" s="15">
        <v>8.9</v>
      </c>
      <c r="K59" s="16">
        <v>8.9</v>
      </c>
      <c r="L59" s="17">
        <v>0</v>
      </c>
      <c r="M59" s="18">
        <f t="shared" si="20"/>
        <v>8.85</v>
      </c>
      <c r="N59" s="47">
        <f t="shared" si="21"/>
        <v>17.7</v>
      </c>
      <c r="O59" s="20">
        <v>71</v>
      </c>
      <c r="P59" s="51">
        <v>0.71</v>
      </c>
      <c r="Q59" s="13">
        <v>8.5</v>
      </c>
      <c r="R59" s="14">
        <v>8</v>
      </c>
      <c r="S59" s="15">
        <v>8.3000000000000007</v>
      </c>
      <c r="T59" s="16">
        <v>8</v>
      </c>
      <c r="U59" s="18">
        <f t="shared" si="22"/>
        <v>8.1499999999999986</v>
      </c>
      <c r="V59" s="19">
        <v>1</v>
      </c>
      <c r="W59" s="52">
        <f t="shared" si="23"/>
        <v>25.56</v>
      </c>
      <c r="X59" s="155"/>
    </row>
    <row r="60" spans="1:24" s="127" customFormat="1" ht="15.75" thickBot="1">
      <c r="A60" s="135"/>
      <c r="B60" s="176"/>
      <c r="C60" s="157"/>
      <c r="D60" s="145"/>
      <c r="E60" s="145"/>
      <c r="F60" s="152"/>
      <c r="G60" s="166" t="s">
        <v>36</v>
      </c>
      <c r="H60" s="167"/>
      <c r="I60" s="167"/>
      <c r="J60" s="167"/>
      <c r="K60" s="167"/>
      <c r="L60" s="168"/>
      <c r="M60" s="25">
        <f>SUM(M57:M59)-L57-L58-L59</f>
        <v>26.200000000000003</v>
      </c>
      <c r="N60" s="26"/>
      <c r="O60" s="172" t="s">
        <v>40</v>
      </c>
      <c r="P60" s="173"/>
      <c r="Q60" s="173"/>
      <c r="R60" s="173"/>
      <c r="S60" s="173"/>
      <c r="T60" s="173"/>
      <c r="U60" s="173"/>
      <c r="V60" s="174"/>
      <c r="W60" s="45">
        <f>SUM(W57:W59)</f>
        <v>76.92</v>
      </c>
      <c r="X60" s="27">
        <f>M60</f>
        <v>26.200000000000003</v>
      </c>
    </row>
    <row r="61" spans="1:24" s="127" customFormat="1" ht="15.75" customHeight="1" thickBot="1">
      <c r="A61" s="133">
        <v>4</v>
      </c>
      <c r="B61" s="136" t="s">
        <v>212</v>
      </c>
      <c r="C61" s="138" t="s">
        <v>214</v>
      </c>
      <c r="D61" s="140">
        <v>2006</v>
      </c>
      <c r="E61" s="199" t="s">
        <v>60</v>
      </c>
      <c r="F61" s="136" t="s">
        <v>213</v>
      </c>
      <c r="G61" s="3" t="s">
        <v>4</v>
      </c>
      <c r="H61" s="13">
        <v>8.3000000000000007</v>
      </c>
      <c r="I61" s="14">
        <v>8.5</v>
      </c>
      <c r="J61" s="15">
        <v>8.3000000000000007</v>
      </c>
      <c r="K61" s="16">
        <v>8.4</v>
      </c>
      <c r="L61" s="17">
        <v>0</v>
      </c>
      <c r="M61" s="18">
        <f>(H61+I61+J61+K61-MAX(H61:K61)-MIN(H61:K61))/2</f>
        <v>8.35</v>
      </c>
      <c r="N61" s="47">
        <f>M61*2</f>
        <v>16.7</v>
      </c>
      <c r="O61" s="20">
        <v>82</v>
      </c>
      <c r="P61" s="51">
        <v>0.8</v>
      </c>
      <c r="Q61" s="13">
        <v>8.1999999999999993</v>
      </c>
      <c r="R61" s="14">
        <v>8.4</v>
      </c>
      <c r="S61" s="15">
        <v>7.8</v>
      </c>
      <c r="T61" s="16">
        <v>8.4</v>
      </c>
      <c r="U61" s="18">
        <f>(Q61+R61+S61+T61-MAX(Q61:T61)-MIN(Q61:T61))/2</f>
        <v>8.3000000000000025</v>
      </c>
      <c r="V61" s="19">
        <v>0</v>
      </c>
      <c r="W61" s="52">
        <f>SUM(U61,N61,P61)-L61-V61</f>
        <v>25.8</v>
      </c>
      <c r="X61" s="153" t="s">
        <v>66</v>
      </c>
    </row>
    <row r="62" spans="1:24" s="127" customFormat="1" ht="15.75" thickBot="1">
      <c r="A62" s="134"/>
      <c r="B62" s="213"/>
      <c r="C62" s="139"/>
      <c r="D62" s="180"/>
      <c r="E62" s="200"/>
      <c r="F62" s="141"/>
      <c r="G62" s="4" t="s">
        <v>18</v>
      </c>
      <c r="H62" s="13">
        <v>8.4</v>
      </c>
      <c r="I62" s="14">
        <v>8.3000000000000007</v>
      </c>
      <c r="J62" s="15">
        <v>7.9</v>
      </c>
      <c r="K62" s="16">
        <v>7.9</v>
      </c>
      <c r="L62" s="17">
        <v>0</v>
      </c>
      <c r="M62" s="18">
        <f t="shared" ref="M62:M63" si="24">(H62+I62+J62+K62-MAX(H62:K62)-MIN(H62:K62))/2</f>
        <v>8.1000000000000014</v>
      </c>
      <c r="N62" s="47">
        <f t="shared" ref="N62:N63" si="25">M62*2</f>
        <v>16.200000000000003</v>
      </c>
      <c r="O62" s="20">
        <v>55</v>
      </c>
      <c r="P62" s="51">
        <v>0.55000000000000004</v>
      </c>
      <c r="Q62" s="13">
        <v>8.1999999999999993</v>
      </c>
      <c r="R62" s="14">
        <v>8</v>
      </c>
      <c r="S62" s="15">
        <v>7.6</v>
      </c>
      <c r="T62" s="16">
        <v>8.1999999999999993</v>
      </c>
      <c r="U62" s="18">
        <f t="shared" ref="U62:U63" si="26">(Q62+R62+S62+T62-MAX(Q62:T62)-MIN(Q62:T62))/2</f>
        <v>8.0999999999999979</v>
      </c>
      <c r="V62" s="19">
        <v>0</v>
      </c>
      <c r="W62" s="52">
        <f t="shared" ref="W62:W63" si="27">SUM(U62,N62,P62)-L62-V62</f>
        <v>24.85</v>
      </c>
      <c r="X62" s="154"/>
    </row>
    <row r="63" spans="1:24" s="127" customFormat="1" ht="20.25" thickBot="1">
      <c r="A63" s="134"/>
      <c r="B63" s="213"/>
      <c r="C63" s="201" t="s">
        <v>215</v>
      </c>
      <c r="D63" s="141">
        <v>2002</v>
      </c>
      <c r="E63" s="141" t="s">
        <v>60</v>
      </c>
      <c r="F63" s="141"/>
      <c r="G63" s="46" t="s">
        <v>39</v>
      </c>
      <c r="H63" s="13">
        <v>7</v>
      </c>
      <c r="I63" s="14">
        <v>7</v>
      </c>
      <c r="J63" s="15">
        <v>6.5</v>
      </c>
      <c r="K63" s="16">
        <v>6</v>
      </c>
      <c r="L63" s="17">
        <v>0</v>
      </c>
      <c r="M63" s="18">
        <f t="shared" si="24"/>
        <v>6.75</v>
      </c>
      <c r="N63" s="47">
        <f t="shared" si="25"/>
        <v>13.5</v>
      </c>
      <c r="O63" s="20">
        <v>66</v>
      </c>
      <c r="P63" s="51">
        <v>0.66</v>
      </c>
      <c r="Q63" s="13">
        <v>7</v>
      </c>
      <c r="R63" s="14">
        <v>7.5</v>
      </c>
      <c r="S63" s="15">
        <v>7.2</v>
      </c>
      <c r="T63" s="16">
        <v>7</v>
      </c>
      <c r="U63" s="18">
        <f t="shared" si="26"/>
        <v>7.1</v>
      </c>
      <c r="V63" s="19">
        <v>0.6</v>
      </c>
      <c r="W63" s="52">
        <f t="shared" si="27"/>
        <v>20.66</v>
      </c>
      <c r="X63" s="155"/>
    </row>
    <row r="64" spans="1:24" s="127" customFormat="1" ht="15.75" thickBot="1">
      <c r="A64" s="135"/>
      <c r="B64" s="214"/>
      <c r="C64" s="202"/>
      <c r="D64" s="152"/>
      <c r="E64" s="152"/>
      <c r="F64" s="152"/>
      <c r="G64" s="166" t="s">
        <v>36</v>
      </c>
      <c r="H64" s="167"/>
      <c r="I64" s="167"/>
      <c r="J64" s="167"/>
      <c r="K64" s="167"/>
      <c r="L64" s="168"/>
      <c r="M64" s="25">
        <f>SUM(M61:M63)-L61-L62-L63</f>
        <v>23.200000000000003</v>
      </c>
      <c r="N64" s="26"/>
      <c r="O64" s="172" t="s">
        <v>40</v>
      </c>
      <c r="P64" s="173"/>
      <c r="Q64" s="173"/>
      <c r="R64" s="173"/>
      <c r="S64" s="173"/>
      <c r="T64" s="173"/>
      <c r="U64" s="173"/>
      <c r="V64" s="174"/>
      <c r="W64" s="45">
        <f>SUM(W61:W63)</f>
        <v>71.31</v>
      </c>
      <c r="X64" s="27">
        <f>M64</f>
        <v>23.200000000000003</v>
      </c>
    </row>
    <row r="65" spans="1:24">
      <c r="A65" s="38"/>
      <c r="B65" s="49"/>
      <c r="W65" s="30"/>
      <c r="X65" s="31"/>
    </row>
    <row r="66" spans="1:24">
      <c r="A66" s="38"/>
      <c r="B66" s="49"/>
      <c r="C66" s="212" t="s">
        <v>41</v>
      </c>
      <c r="D66" s="212"/>
      <c r="E66" s="212"/>
      <c r="F66" s="212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32"/>
      <c r="S66" s="5"/>
      <c r="T66" s="69" t="s">
        <v>71</v>
      </c>
      <c r="U66" s="69"/>
      <c r="V66" s="50"/>
      <c r="W66" s="30"/>
      <c r="X66" s="31"/>
    </row>
    <row r="67" spans="1:24">
      <c r="A67" s="38"/>
      <c r="B67" s="49"/>
      <c r="C67" s="118" t="s">
        <v>75</v>
      </c>
      <c r="D67" s="5"/>
      <c r="E67" s="5"/>
      <c r="F67" s="32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32"/>
      <c r="S67" s="5"/>
      <c r="T67" s="69" t="s">
        <v>45</v>
      </c>
      <c r="U67" s="69"/>
      <c r="V67" s="50"/>
      <c r="W67" s="30"/>
      <c r="X67" s="31"/>
    </row>
    <row r="68" spans="1:24" ht="15.75">
      <c r="A68" s="38"/>
      <c r="B68" s="49"/>
      <c r="C68" s="11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32"/>
      <c r="S68" s="5"/>
      <c r="T68" s="129"/>
      <c r="U68" s="129"/>
      <c r="V68" s="50"/>
      <c r="W68" s="30"/>
      <c r="X68" s="31"/>
    </row>
    <row r="69" spans="1:24">
      <c r="A69" s="38"/>
      <c r="B69" s="43"/>
      <c r="C69" s="175" t="s">
        <v>13</v>
      </c>
      <c r="D69" s="175"/>
      <c r="E69" s="175"/>
      <c r="F69" s="175"/>
      <c r="G69" s="175"/>
      <c r="H69" s="175"/>
      <c r="I69" s="5"/>
      <c r="J69" s="5"/>
      <c r="K69" s="5"/>
      <c r="L69" s="32"/>
      <c r="M69" s="5"/>
      <c r="N69" s="5"/>
      <c r="O69" s="5"/>
      <c r="P69" s="5"/>
      <c r="Q69" s="5"/>
      <c r="R69" s="5"/>
      <c r="S69" s="5"/>
      <c r="T69" s="69" t="s">
        <v>70</v>
      </c>
      <c r="U69" s="69"/>
      <c r="V69" s="50"/>
      <c r="W69" s="30"/>
      <c r="X69" s="31"/>
    </row>
    <row r="70" spans="1:24">
      <c r="A70" s="38"/>
      <c r="B70" s="43"/>
      <c r="C70" s="118" t="s">
        <v>74</v>
      </c>
      <c r="D70" s="118"/>
      <c r="E70" s="118"/>
      <c r="F70" s="5"/>
      <c r="G70" s="5"/>
      <c r="H70" s="5"/>
      <c r="I70" s="33"/>
      <c r="J70" s="5"/>
      <c r="K70" s="5"/>
      <c r="L70" s="32"/>
      <c r="M70" s="5"/>
      <c r="N70" s="5"/>
      <c r="O70" s="5"/>
      <c r="P70" s="5"/>
      <c r="Q70" s="5"/>
      <c r="R70" s="5"/>
      <c r="S70" s="5"/>
      <c r="T70" s="69" t="s">
        <v>61</v>
      </c>
      <c r="U70" s="69"/>
      <c r="V70" s="50"/>
      <c r="W70" s="30"/>
      <c r="X70" s="31"/>
    </row>
    <row r="71" spans="1:24">
      <c r="A71" s="38"/>
      <c r="B71" s="43"/>
      <c r="C71" s="32"/>
      <c r="D71" s="32"/>
      <c r="E71" s="32"/>
      <c r="F71" s="32"/>
      <c r="G71" s="32"/>
      <c r="H71" s="32"/>
      <c r="I71" s="32"/>
      <c r="J71" s="32"/>
      <c r="K71" s="32"/>
      <c r="L71" s="34"/>
      <c r="M71" s="34"/>
      <c r="N71" s="34"/>
      <c r="O71" s="34"/>
      <c r="P71" s="34"/>
      <c r="Q71" s="34"/>
      <c r="R71" s="34"/>
      <c r="S71" s="34"/>
      <c r="T71" s="69"/>
      <c r="U71" s="69"/>
      <c r="V71" s="50"/>
      <c r="W71" s="30"/>
      <c r="X71" s="31"/>
    </row>
    <row r="72" spans="1:24">
      <c r="A72" s="38"/>
      <c r="B72" s="43"/>
      <c r="C72" s="119" t="s">
        <v>14</v>
      </c>
      <c r="D72" s="119"/>
      <c r="E72" s="119"/>
      <c r="F72" s="119"/>
      <c r="G72" s="119"/>
      <c r="H72" s="119"/>
      <c r="I72" s="35"/>
      <c r="J72" s="36"/>
      <c r="K72" s="36"/>
      <c r="L72" s="36"/>
      <c r="M72" s="36"/>
      <c r="N72" s="36"/>
      <c r="O72" s="36"/>
      <c r="P72" s="36"/>
      <c r="Q72" s="32"/>
      <c r="R72" s="5"/>
      <c r="S72" s="5"/>
      <c r="T72" s="69" t="s">
        <v>72</v>
      </c>
      <c r="U72" s="69"/>
      <c r="V72" s="50"/>
      <c r="W72" s="30"/>
      <c r="X72" s="31"/>
    </row>
    <row r="73" spans="1:24">
      <c r="A73" s="38"/>
      <c r="B73" s="43"/>
      <c r="C73" s="118" t="s">
        <v>74</v>
      </c>
      <c r="D73" s="118"/>
      <c r="E73" s="118"/>
      <c r="F73" s="5"/>
      <c r="G73" s="5"/>
      <c r="H73" s="5"/>
      <c r="I73" s="35"/>
      <c r="J73" s="36"/>
      <c r="K73" s="36"/>
      <c r="L73" s="36"/>
      <c r="M73" s="36"/>
      <c r="N73" s="36"/>
      <c r="O73" s="36"/>
      <c r="P73" s="36"/>
      <c r="Q73" s="32"/>
      <c r="R73" s="5"/>
      <c r="S73" s="5"/>
      <c r="T73" s="69" t="s">
        <v>73</v>
      </c>
      <c r="U73" s="69"/>
      <c r="V73" s="50"/>
      <c r="W73" s="30"/>
      <c r="X73" s="31"/>
    </row>
    <row r="74" spans="1:24">
      <c r="A74" s="38"/>
      <c r="B74" s="43"/>
      <c r="C74" s="78"/>
      <c r="D74" s="57"/>
      <c r="E74" s="39"/>
      <c r="F74" s="7"/>
      <c r="G74" s="40"/>
      <c r="H74" s="40"/>
      <c r="I74" s="40"/>
      <c r="J74" s="40"/>
      <c r="K74" s="40"/>
      <c r="L74" s="40"/>
      <c r="M74" s="28"/>
      <c r="N74" s="29"/>
      <c r="O74" s="41"/>
      <c r="P74" s="41"/>
      <c r="Q74" s="41"/>
      <c r="R74" s="41"/>
      <c r="S74" s="41"/>
      <c r="T74" s="41"/>
      <c r="U74" s="41"/>
      <c r="V74" s="41"/>
      <c r="W74" s="30"/>
      <c r="X74" s="31"/>
    </row>
    <row r="75" spans="1:24">
      <c r="A75" s="38"/>
      <c r="B75" s="43"/>
      <c r="C75" s="78"/>
      <c r="D75" s="57"/>
      <c r="E75" s="39"/>
      <c r="F75" s="7"/>
      <c r="G75" s="40"/>
      <c r="H75" s="40"/>
      <c r="I75" s="40"/>
      <c r="J75" s="40"/>
      <c r="K75" s="40"/>
      <c r="L75" s="40"/>
      <c r="M75" s="28"/>
      <c r="N75" s="29"/>
      <c r="O75" s="41"/>
      <c r="P75" s="41"/>
      <c r="Q75" s="41"/>
      <c r="R75" s="41"/>
      <c r="S75" s="41"/>
      <c r="T75" s="41"/>
      <c r="U75" s="41"/>
      <c r="V75" s="41"/>
      <c r="W75" s="30"/>
      <c r="X75" s="31"/>
    </row>
    <row r="76" spans="1:24">
      <c r="A76" s="38"/>
      <c r="B76" s="43"/>
      <c r="C76" s="78"/>
      <c r="D76" s="57"/>
      <c r="E76" s="39"/>
      <c r="F76" s="7"/>
      <c r="G76" s="40"/>
      <c r="H76" s="40"/>
      <c r="I76" s="40"/>
      <c r="J76" s="40"/>
      <c r="K76" s="40"/>
      <c r="L76" s="40"/>
      <c r="M76" s="28"/>
      <c r="N76" s="29"/>
      <c r="O76" s="41"/>
      <c r="P76" s="41"/>
      <c r="Q76" s="41"/>
      <c r="R76" s="41"/>
      <c r="S76" s="41"/>
      <c r="T76" s="41"/>
      <c r="U76" s="41"/>
      <c r="V76" s="41"/>
      <c r="W76" s="30"/>
      <c r="X76" s="31"/>
    </row>
    <row r="77" spans="1:24">
      <c r="A77" s="38"/>
      <c r="B77" s="43"/>
      <c r="C77" s="78"/>
      <c r="D77" s="57"/>
      <c r="E77" s="39"/>
      <c r="F77" s="7"/>
      <c r="G77" s="40"/>
      <c r="H77" s="40"/>
      <c r="I77" s="40"/>
      <c r="J77" s="40"/>
      <c r="K77" s="40"/>
      <c r="L77" s="40"/>
      <c r="M77" s="28"/>
      <c r="N77" s="29"/>
      <c r="O77" s="41"/>
      <c r="P77" s="41"/>
      <c r="Q77" s="41"/>
      <c r="R77" s="41"/>
      <c r="S77" s="41"/>
      <c r="T77" s="41"/>
      <c r="U77" s="41"/>
      <c r="V77" s="41"/>
      <c r="W77" s="30"/>
      <c r="X77" s="31"/>
    </row>
    <row r="78" spans="1:24">
      <c r="A78" s="38"/>
      <c r="B78" s="43"/>
      <c r="C78" s="78"/>
      <c r="D78" s="57"/>
      <c r="E78" s="39"/>
      <c r="F78" s="7"/>
      <c r="G78" s="40"/>
      <c r="H78" s="40"/>
      <c r="I78" s="40"/>
      <c r="J78" s="40"/>
      <c r="K78" s="40"/>
      <c r="L78" s="40"/>
      <c r="M78" s="28"/>
      <c r="N78" s="29"/>
      <c r="O78" s="41"/>
      <c r="P78" s="41"/>
      <c r="Q78" s="41"/>
      <c r="R78" s="41"/>
      <c r="S78" s="41"/>
      <c r="T78" s="41"/>
      <c r="U78" s="41"/>
      <c r="V78" s="41"/>
      <c r="W78" s="30"/>
      <c r="X78" s="31"/>
    </row>
    <row r="79" spans="1:24">
      <c r="A79" s="38"/>
      <c r="B79" s="43"/>
      <c r="C79" s="78"/>
      <c r="D79" s="57"/>
      <c r="E79" s="39"/>
      <c r="F79" s="7"/>
      <c r="G79" s="40"/>
      <c r="H79" s="40"/>
      <c r="I79" s="40"/>
      <c r="J79" s="40"/>
      <c r="K79" s="40"/>
      <c r="L79" s="40"/>
      <c r="M79" s="28"/>
      <c r="N79" s="29"/>
      <c r="O79" s="41"/>
      <c r="P79" s="41"/>
      <c r="Q79" s="41"/>
      <c r="R79" s="41"/>
      <c r="S79" s="41"/>
      <c r="T79" s="41"/>
      <c r="U79" s="41"/>
      <c r="V79" s="41"/>
      <c r="W79" s="30"/>
      <c r="X79" s="31"/>
    </row>
    <row r="80" spans="1:24">
      <c r="A80" s="38"/>
      <c r="B80" s="43"/>
      <c r="C80" s="78"/>
      <c r="D80" s="57"/>
      <c r="E80" s="39"/>
      <c r="F80" s="7"/>
      <c r="G80" s="40"/>
      <c r="H80" s="40"/>
      <c r="I80" s="40"/>
      <c r="J80" s="40"/>
      <c r="K80" s="40"/>
      <c r="L80" s="40"/>
      <c r="M80" s="28"/>
      <c r="N80" s="29"/>
      <c r="O80" s="41"/>
      <c r="P80" s="41"/>
      <c r="Q80" s="41"/>
      <c r="R80" s="41"/>
      <c r="S80" s="41"/>
      <c r="T80" s="41"/>
      <c r="U80" s="41"/>
      <c r="V80" s="41"/>
      <c r="W80" s="30"/>
      <c r="X80" s="31"/>
    </row>
    <row r="81" spans="1:27">
      <c r="A81" s="38"/>
      <c r="B81" s="43"/>
      <c r="C81" s="78"/>
      <c r="D81" s="57"/>
      <c r="E81" s="39"/>
      <c r="F81" s="7"/>
      <c r="G81" s="40"/>
      <c r="H81" s="40"/>
      <c r="I81" s="40"/>
      <c r="J81" s="40"/>
      <c r="K81" s="40"/>
      <c r="L81" s="40"/>
      <c r="M81" s="28"/>
      <c r="N81" s="29"/>
      <c r="O81" s="41"/>
      <c r="P81" s="41"/>
      <c r="Q81" s="41"/>
      <c r="R81" s="41"/>
      <c r="S81" s="41"/>
      <c r="T81" s="41"/>
      <c r="U81" s="41"/>
      <c r="V81" s="41"/>
      <c r="W81" s="30"/>
      <c r="X81" s="31"/>
    </row>
    <row r="82" spans="1:27">
      <c r="A82" s="38"/>
      <c r="B82" s="43"/>
      <c r="C82" s="78"/>
      <c r="D82" s="57"/>
      <c r="E82" s="39"/>
      <c r="F82" s="7"/>
      <c r="G82" s="40"/>
      <c r="H82" s="40"/>
      <c r="I82" s="40"/>
      <c r="J82" s="40"/>
      <c r="K82" s="40"/>
      <c r="L82" s="40"/>
      <c r="M82" s="28"/>
      <c r="N82" s="29"/>
      <c r="O82" s="41"/>
      <c r="P82" s="41"/>
      <c r="Q82" s="41"/>
      <c r="R82" s="41"/>
      <c r="S82" s="41"/>
      <c r="T82" s="41"/>
      <c r="U82" s="41"/>
      <c r="V82" s="41"/>
      <c r="W82" s="30"/>
      <c r="X82" s="31"/>
    </row>
    <row r="83" spans="1:27">
      <c r="A83" s="38"/>
      <c r="B83" s="43"/>
      <c r="C83" s="78"/>
      <c r="D83" s="57"/>
      <c r="E83" s="39"/>
      <c r="F83" s="7"/>
      <c r="G83" s="40"/>
      <c r="H83" s="40"/>
      <c r="I83" s="40"/>
      <c r="J83" s="40"/>
      <c r="K83" s="40"/>
      <c r="L83" s="40"/>
      <c r="M83" s="28"/>
      <c r="N83" s="29"/>
      <c r="O83" s="41"/>
      <c r="P83" s="41"/>
      <c r="Q83" s="41"/>
      <c r="R83" s="41"/>
      <c r="S83" s="41"/>
      <c r="T83" s="41"/>
      <c r="U83" s="41"/>
      <c r="V83" s="41"/>
      <c r="W83" s="30"/>
      <c r="X83" s="31"/>
    </row>
    <row r="84" spans="1:27">
      <c r="A84" s="38"/>
      <c r="B84" s="43"/>
      <c r="C84" s="78"/>
      <c r="D84" s="57"/>
      <c r="E84" s="39"/>
      <c r="F84" s="7"/>
      <c r="G84" s="40"/>
      <c r="H84" s="40"/>
      <c r="I84" s="40"/>
      <c r="J84" s="40"/>
      <c r="K84" s="40"/>
      <c r="L84" s="40"/>
      <c r="M84" s="28"/>
      <c r="N84" s="29"/>
      <c r="O84" s="41"/>
      <c r="P84" s="41"/>
      <c r="Q84" s="41"/>
      <c r="R84" s="41"/>
      <c r="S84" s="41"/>
      <c r="T84" s="41"/>
      <c r="U84" s="41"/>
      <c r="V84" s="41"/>
      <c r="W84" s="30"/>
      <c r="X84" s="31"/>
    </row>
    <row r="85" spans="1:27">
      <c r="A85" s="38"/>
      <c r="B85" s="43"/>
      <c r="C85" s="78"/>
      <c r="D85" s="57"/>
      <c r="E85" s="39"/>
      <c r="F85" s="7"/>
      <c r="G85" s="40"/>
      <c r="H85" s="40"/>
      <c r="I85" s="40"/>
      <c r="J85" s="40"/>
      <c r="K85" s="40"/>
      <c r="L85" s="40"/>
      <c r="M85" s="28"/>
      <c r="N85" s="29"/>
      <c r="O85" s="41"/>
      <c r="P85" s="41"/>
      <c r="Q85" s="41"/>
      <c r="R85" s="41"/>
      <c r="S85" s="41"/>
      <c r="T85" s="41"/>
      <c r="U85" s="41"/>
      <c r="V85" s="41"/>
      <c r="W85" s="30"/>
      <c r="X85" s="31"/>
    </row>
    <row r="86" spans="1:27">
      <c r="A86" s="38"/>
      <c r="B86" s="43"/>
      <c r="C86" s="78"/>
      <c r="D86" s="57"/>
      <c r="E86" s="39"/>
      <c r="F86" s="7"/>
      <c r="G86" s="40"/>
      <c r="H86" s="40"/>
      <c r="I86" s="40"/>
      <c r="J86" s="40"/>
      <c r="K86" s="40"/>
      <c r="L86" s="40"/>
      <c r="M86" s="28"/>
      <c r="N86" s="29"/>
      <c r="O86" s="41"/>
      <c r="P86" s="41"/>
      <c r="Q86" s="41"/>
      <c r="R86" s="41"/>
      <c r="S86" s="41"/>
      <c r="T86" s="41"/>
      <c r="U86" s="41"/>
      <c r="V86" s="41"/>
      <c r="W86" s="30"/>
      <c r="X86" s="31"/>
    </row>
    <row r="87" spans="1:27">
      <c r="A87" s="38"/>
      <c r="B87" s="43"/>
      <c r="C87" s="78"/>
      <c r="D87" s="57"/>
      <c r="E87" s="39"/>
      <c r="F87" s="7"/>
      <c r="G87" s="40"/>
      <c r="H87" s="40"/>
      <c r="I87" s="40"/>
      <c r="J87" s="40"/>
      <c r="K87" s="40"/>
      <c r="L87" s="40"/>
      <c r="M87" s="28"/>
      <c r="N87" s="29"/>
      <c r="O87" s="41"/>
      <c r="P87" s="41"/>
      <c r="Q87" s="41"/>
      <c r="R87" s="41"/>
      <c r="S87" s="41"/>
      <c r="T87" s="41"/>
      <c r="U87" s="41"/>
      <c r="V87" s="41"/>
      <c r="W87" s="30"/>
      <c r="X87" s="31"/>
    </row>
    <row r="88" spans="1:27" ht="20.25">
      <c r="A88" s="198" t="s">
        <v>68</v>
      </c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</row>
    <row r="89" spans="1:27" ht="20.25">
      <c r="A89" s="198" t="s">
        <v>264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</row>
    <row r="90" spans="1:27" ht="20.2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</row>
    <row r="91" spans="1:27" ht="15.75">
      <c r="B91" s="8"/>
      <c r="C91" s="9"/>
      <c r="D91" s="9"/>
    </row>
    <row r="92" spans="1:27" ht="16.5" thickBot="1">
      <c r="B92" s="132" t="s">
        <v>224</v>
      </c>
      <c r="C92" s="132"/>
      <c r="D92" s="132"/>
      <c r="G92" s="9"/>
      <c r="R92" s="9" t="s">
        <v>69</v>
      </c>
      <c r="T92" s="1"/>
    </row>
    <row r="93" spans="1:27" ht="20.100000000000001" customHeight="1" thickBot="1">
      <c r="A93" s="190" t="s">
        <v>51</v>
      </c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2"/>
      <c r="Y93" s="2"/>
      <c r="Z93" s="2"/>
      <c r="AA93" s="2"/>
    </row>
    <row r="94" spans="1:27" ht="15.75" customHeight="1" thickBot="1">
      <c r="A94" s="178" t="s">
        <v>0</v>
      </c>
      <c r="B94" s="10" t="s">
        <v>2</v>
      </c>
      <c r="C94" s="178" t="s">
        <v>1</v>
      </c>
      <c r="D94" s="144" t="s">
        <v>28</v>
      </c>
      <c r="E94" s="181" t="s">
        <v>27</v>
      </c>
      <c r="F94" s="208" t="s">
        <v>17</v>
      </c>
      <c r="G94" s="189" t="s">
        <v>3</v>
      </c>
      <c r="H94" s="183" t="s">
        <v>37</v>
      </c>
      <c r="I94" s="184"/>
      <c r="J94" s="184"/>
      <c r="K94" s="185"/>
      <c r="L94" s="182" t="s">
        <v>32</v>
      </c>
      <c r="M94" s="182" t="s">
        <v>33</v>
      </c>
      <c r="N94" s="182" t="s">
        <v>34</v>
      </c>
      <c r="O94" s="206" t="s">
        <v>26</v>
      </c>
      <c r="P94" s="181" t="s">
        <v>31</v>
      </c>
      <c r="Q94" s="183" t="s">
        <v>38</v>
      </c>
      <c r="R94" s="184"/>
      <c r="S94" s="184"/>
      <c r="T94" s="185"/>
      <c r="U94" s="182" t="s">
        <v>30</v>
      </c>
      <c r="V94" s="182" t="s">
        <v>29</v>
      </c>
      <c r="W94" s="182" t="s">
        <v>35</v>
      </c>
      <c r="X94" s="182" t="s">
        <v>42</v>
      </c>
    </row>
    <row r="95" spans="1:27" ht="15.75" thickBot="1">
      <c r="A95" s="179"/>
      <c r="B95" s="37" t="s">
        <v>16</v>
      </c>
      <c r="C95" s="207"/>
      <c r="D95" s="145"/>
      <c r="E95" s="159"/>
      <c r="F95" s="161"/>
      <c r="G95" s="163"/>
      <c r="H95" s="123" t="s">
        <v>19</v>
      </c>
      <c r="I95" s="123" t="s">
        <v>20</v>
      </c>
      <c r="J95" s="123" t="s">
        <v>21</v>
      </c>
      <c r="K95" s="123" t="s">
        <v>22</v>
      </c>
      <c r="L95" s="151" t="s">
        <v>11</v>
      </c>
      <c r="M95" s="151" t="s">
        <v>23</v>
      </c>
      <c r="N95" s="151" t="s">
        <v>24</v>
      </c>
      <c r="O95" s="165"/>
      <c r="P95" s="159" t="s">
        <v>25</v>
      </c>
      <c r="Q95" s="123" t="s">
        <v>5</v>
      </c>
      <c r="R95" s="123" t="s">
        <v>6</v>
      </c>
      <c r="S95" s="123" t="s">
        <v>7</v>
      </c>
      <c r="T95" s="123" t="s">
        <v>8</v>
      </c>
      <c r="U95" s="151" t="s">
        <v>10</v>
      </c>
      <c r="V95" s="151" t="s">
        <v>9</v>
      </c>
      <c r="W95" s="151" t="s">
        <v>12</v>
      </c>
      <c r="X95" s="151" t="s">
        <v>15</v>
      </c>
    </row>
    <row r="96" spans="1:27" s="127" customFormat="1" ht="15.75" thickBot="1">
      <c r="A96" s="133">
        <v>1</v>
      </c>
      <c r="B96" s="136" t="s">
        <v>103</v>
      </c>
      <c r="C96" s="138" t="s">
        <v>225</v>
      </c>
      <c r="D96" s="216">
        <v>2004</v>
      </c>
      <c r="E96" s="140" t="s">
        <v>60</v>
      </c>
      <c r="F96" s="136" t="s">
        <v>251</v>
      </c>
      <c r="G96" s="3" t="s">
        <v>4</v>
      </c>
      <c r="H96" s="13">
        <v>9</v>
      </c>
      <c r="I96" s="14">
        <v>9.1</v>
      </c>
      <c r="J96" s="15">
        <v>9</v>
      </c>
      <c r="K96" s="16">
        <v>9</v>
      </c>
      <c r="L96" s="17">
        <v>0</v>
      </c>
      <c r="M96" s="18">
        <f>(H96+I96+J96+K96-MAX(H96:K96)-MIN(H96:K96))/2</f>
        <v>9</v>
      </c>
      <c r="N96" s="19">
        <f>M96*2</f>
        <v>18</v>
      </c>
      <c r="O96" s="17">
        <v>0.5</v>
      </c>
      <c r="P96" s="51">
        <v>0.5</v>
      </c>
      <c r="Q96" s="13">
        <v>8.8000000000000007</v>
      </c>
      <c r="R96" s="14">
        <v>8.6</v>
      </c>
      <c r="S96" s="15">
        <v>8.8000000000000007</v>
      </c>
      <c r="T96" s="22">
        <v>8.1999999999999993</v>
      </c>
      <c r="U96" s="18">
        <f>(Q96+R96+S96+T96-MAX(Q96:T96)-MIN(Q96:T96))/2</f>
        <v>8.6999999999999993</v>
      </c>
      <c r="V96" s="19">
        <v>0</v>
      </c>
      <c r="W96" s="52">
        <f>SUM(U96,N96,P96)-L96-V96</f>
        <v>27.2</v>
      </c>
      <c r="X96" s="169" t="str">
        <f>IF(M99&gt;=27,"МС","б\р")</f>
        <v>б\р</v>
      </c>
    </row>
    <row r="97" spans="1:24" s="127" customFormat="1" ht="15.75" thickBot="1">
      <c r="A97" s="134"/>
      <c r="B97" s="137"/>
      <c r="C97" s="215"/>
      <c r="D97" s="217"/>
      <c r="E97" s="141"/>
      <c r="F97" s="137"/>
      <c r="G97" s="4" t="s">
        <v>18</v>
      </c>
      <c r="H97" s="13">
        <v>8.5</v>
      </c>
      <c r="I97" s="14">
        <v>8.8000000000000007</v>
      </c>
      <c r="J97" s="15">
        <v>8.6999999999999993</v>
      </c>
      <c r="K97" s="16">
        <v>8.3000000000000007</v>
      </c>
      <c r="L97" s="17">
        <v>0</v>
      </c>
      <c r="M97" s="18">
        <f t="shared" ref="M97:M98" si="28">(H97+I97+J97+K97-MAX(H97:K97)-MIN(H97:K97))/2</f>
        <v>8.5999999999999979</v>
      </c>
      <c r="N97" s="19">
        <f t="shared" ref="N97:N98" si="29">M97*2</f>
        <v>17.199999999999996</v>
      </c>
      <c r="O97" s="17">
        <v>0.5</v>
      </c>
      <c r="P97" s="51">
        <v>0.5</v>
      </c>
      <c r="Q97" s="13">
        <v>8.6</v>
      </c>
      <c r="R97" s="14">
        <v>8.6</v>
      </c>
      <c r="S97" s="15">
        <v>8.9</v>
      </c>
      <c r="T97" s="22">
        <v>8.6999999999999993</v>
      </c>
      <c r="U97" s="18">
        <f t="shared" ref="U97:U98" si="30">(Q97+R97+S97+T97-MAX(Q97:T97)-MIN(Q97:T97))/2</f>
        <v>8.6499999999999986</v>
      </c>
      <c r="V97" s="19">
        <v>0</v>
      </c>
      <c r="W97" s="52">
        <f t="shared" ref="W97:W98" si="31">SUM(U97,N97,P97)-L97-V97</f>
        <v>26.349999999999994</v>
      </c>
      <c r="X97" s="170"/>
    </row>
    <row r="98" spans="1:24" s="127" customFormat="1" ht="20.25" thickBot="1">
      <c r="A98" s="134"/>
      <c r="B98" s="137" t="s">
        <v>63</v>
      </c>
      <c r="C98" s="139" t="s">
        <v>226</v>
      </c>
      <c r="D98" s="218">
        <v>2007</v>
      </c>
      <c r="E98" s="141" t="s">
        <v>60</v>
      </c>
      <c r="F98" s="137"/>
      <c r="G98" s="46" t="s">
        <v>39</v>
      </c>
      <c r="H98" s="13">
        <v>8.5</v>
      </c>
      <c r="I98" s="14">
        <v>8.6</v>
      </c>
      <c r="J98" s="15">
        <v>9</v>
      </c>
      <c r="K98" s="16">
        <v>9</v>
      </c>
      <c r="L98" s="17">
        <v>0</v>
      </c>
      <c r="M98" s="18">
        <f t="shared" si="28"/>
        <v>8.8000000000000007</v>
      </c>
      <c r="N98" s="19">
        <f t="shared" si="29"/>
        <v>17.600000000000001</v>
      </c>
      <c r="O98" s="17">
        <v>0.6</v>
      </c>
      <c r="P98" s="51">
        <v>0.5</v>
      </c>
      <c r="Q98" s="13">
        <v>8.6</v>
      </c>
      <c r="R98" s="14">
        <v>8.6999999999999993</v>
      </c>
      <c r="S98" s="15">
        <v>8.6999999999999993</v>
      </c>
      <c r="T98" s="22">
        <v>8.6</v>
      </c>
      <c r="U98" s="18">
        <f t="shared" si="30"/>
        <v>8.6499999999999986</v>
      </c>
      <c r="V98" s="19">
        <v>0</v>
      </c>
      <c r="W98" s="52">
        <f t="shared" si="31"/>
        <v>26.75</v>
      </c>
      <c r="X98" s="171"/>
    </row>
    <row r="99" spans="1:24" s="127" customFormat="1" ht="15.75" thickBot="1">
      <c r="A99" s="135"/>
      <c r="B99" s="156"/>
      <c r="C99" s="157"/>
      <c r="D99" s="219"/>
      <c r="E99" s="146"/>
      <c r="F99" s="156"/>
      <c r="G99" s="166" t="s">
        <v>36</v>
      </c>
      <c r="H99" s="167"/>
      <c r="I99" s="167"/>
      <c r="J99" s="167"/>
      <c r="K99" s="167"/>
      <c r="L99" s="168"/>
      <c r="M99" s="25">
        <f>SUM(M96:M98)-L96-L97-L98</f>
        <v>26.4</v>
      </c>
      <c r="N99" s="26"/>
      <c r="O99" s="172" t="s">
        <v>40</v>
      </c>
      <c r="P99" s="173"/>
      <c r="Q99" s="173"/>
      <c r="R99" s="173"/>
      <c r="S99" s="173"/>
      <c r="T99" s="173"/>
      <c r="U99" s="173"/>
      <c r="V99" s="174"/>
      <c r="W99" s="45">
        <f>SUM(W96:W98)</f>
        <v>80.3</v>
      </c>
      <c r="X99" s="76">
        <f>M99</f>
        <v>26.4</v>
      </c>
    </row>
    <row r="100" spans="1:24" s="127" customFormat="1" ht="15.75" thickBot="1">
      <c r="A100" s="133">
        <v>2</v>
      </c>
      <c r="B100" s="136" t="s">
        <v>100</v>
      </c>
      <c r="C100" s="138" t="s">
        <v>170</v>
      </c>
      <c r="D100" s="140">
        <v>2007</v>
      </c>
      <c r="E100" s="140" t="s">
        <v>102</v>
      </c>
      <c r="F100" s="136" t="s">
        <v>171</v>
      </c>
      <c r="G100" s="3" t="s">
        <v>4</v>
      </c>
      <c r="H100" s="13">
        <v>9</v>
      </c>
      <c r="I100" s="14">
        <v>9</v>
      </c>
      <c r="J100" s="15">
        <v>9.1999999999999993</v>
      </c>
      <c r="K100" s="16">
        <v>8.9</v>
      </c>
      <c r="L100" s="17">
        <v>0</v>
      </c>
      <c r="M100" s="18">
        <f>(H100+I100+J100+K100-MAX(H100:K100)-MIN(H100:K100))/2</f>
        <v>9</v>
      </c>
      <c r="N100" s="19">
        <f>M100*2</f>
        <v>18</v>
      </c>
      <c r="O100" s="17">
        <v>0.5</v>
      </c>
      <c r="P100" s="51">
        <v>0.5</v>
      </c>
      <c r="Q100" s="13">
        <v>8.8000000000000007</v>
      </c>
      <c r="R100" s="14">
        <v>8.9</v>
      </c>
      <c r="S100" s="15">
        <v>8.9</v>
      </c>
      <c r="T100" s="22">
        <v>9</v>
      </c>
      <c r="U100" s="18">
        <f>(Q100+R100+S100+T100-MAX(Q100:T100)-MIN(Q100:T100))/2</f>
        <v>8.9</v>
      </c>
      <c r="V100" s="19">
        <v>0.3</v>
      </c>
      <c r="W100" s="52">
        <f>SUM(U100,N100,P100)-L100-V100</f>
        <v>27.099999999999998</v>
      </c>
      <c r="X100" s="169" t="s">
        <v>66</v>
      </c>
    </row>
    <row r="101" spans="1:24" s="127" customFormat="1" ht="15.75" thickBot="1">
      <c r="A101" s="134"/>
      <c r="B101" s="137"/>
      <c r="C101" s="139"/>
      <c r="D101" s="141"/>
      <c r="E101" s="141"/>
      <c r="F101" s="141"/>
      <c r="G101" s="4" t="s">
        <v>18</v>
      </c>
      <c r="H101" s="13">
        <v>8.8000000000000007</v>
      </c>
      <c r="I101" s="14">
        <v>9</v>
      </c>
      <c r="J101" s="15">
        <v>8.5</v>
      </c>
      <c r="K101" s="16">
        <v>8.6999999999999993</v>
      </c>
      <c r="L101" s="17">
        <v>0</v>
      </c>
      <c r="M101" s="18">
        <f t="shared" ref="M101:M102" si="32">(H101+I101+J101+K101-MAX(H101:K101)-MIN(H101:K101))/2</f>
        <v>8.75</v>
      </c>
      <c r="N101" s="19">
        <f t="shared" ref="N101:N102" si="33">M101*2</f>
        <v>17.5</v>
      </c>
      <c r="O101" s="17">
        <v>0.5</v>
      </c>
      <c r="P101" s="51">
        <v>0.5</v>
      </c>
      <c r="Q101" s="13">
        <v>8.6</v>
      </c>
      <c r="R101" s="14">
        <v>8.9</v>
      </c>
      <c r="S101" s="15">
        <v>8.6</v>
      </c>
      <c r="T101" s="22">
        <v>8.5</v>
      </c>
      <c r="U101" s="18">
        <f t="shared" ref="U101:U102" si="34">(Q101+R101+S101+T101-MAX(Q101:T101)-MIN(Q101:T101))/2</f>
        <v>8.6000000000000014</v>
      </c>
      <c r="V101" s="19">
        <v>0.1</v>
      </c>
      <c r="W101" s="52">
        <f t="shared" ref="W101:W102" si="35">SUM(U101,N101,P101)-L101-V101</f>
        <v>26.5</v>
      </c>
      <c r="X101" s="170"/>
    </row>
    <row r="102" spans="1:24" s="127" customFormat="1" ht="20.25" thickBot="1">
      <c r="A102" s="134"/>
      <c r="B102" s="137" t="s">
        <v>101</v>
      </c>
      <c r="C102" s="139" t="s">
        <v>89</v>
      </c>
      <c r="D102" s="141">
        <v>2003</v>
      </c>
      <c r="E102" s="141" t="s">
        <v>60</v>
      </c>
      <c r="F102" s="141"/>
      <c r="G102" s="46" t="s">
        <v>39</v>
      </c>
      <c r="H102" s="13">
        <v>8.6999999999999993</v>
      </c>
      <c r="I102" s="14">
        <v>8.6999999999999993</v>
      </c>
      <c r="J102" s="15">
        <v>8.9</v>
      </c>
      <c r="K102" s="16">
        <v>8.3000000000000007</v>
      </c>
      <c r="L102" s="17">
        <v>0</v>
      </c>
      <c r="M102" s="18">
        <f t="shared" si="32"/>
        <v>8.6999999999999975</v>
      </c>
      <c r="N102" s="19">
        <f t="shared" si="33"/>
        <v>17.399999999999995</v>
      </c>
      <c r="O102" s="17">
        <v>0.5</v>
      </c>
      <c r="P102" s="51">
        <v>0.5</v>
      </c>
      <c r="Q102" s="13">
        <v>8.5</v>
      </c>
      <c r="R102" s="14">
        <v>9</v>
      </c>
      <c r="S102" s="15">
        <v>8.5</v>
      </c>
      <c r="T102" s="22">
        <v>8.8000000000000007</v>
      </c>
      <c r="U102" s="18">
        <f t="shared" si="34"/>
        <v>8.6499999999999986</v>
      </c>
      <c r="V102" s="19">
        <v>0.1</v>
      </c>
      <c r="W102" s="52">
        <f t="shared" si="35"/>
        <v>26.449999999999992</v>
      </c>
      <c r="X102" s="171"/>
    </row>
    <row r="103" spans="1:24" s="127" customFormat="1" ht="15.75" thickBot="1">
      <c r="A103" s="135"/>
      <c r="B103" s="156"/>
      <c r="C103" s="157"/>
      <c r="D103" s="146"/>
      <c r="E103" s="146"/>
      <c r="F103" s="152"/>
      <c r="G103" s="166" t="s">
        <v>36</v>
      </c>
      <c r="H103" s="167"/>
      <c r="I103" s="167"/>
      <c r="J103" s="167"/>
      <c r="K103" s="167"/>
      <c r="L103" s="168"/>
      <c r="M103" s="25">
        <f>SUM(M100:M102)-L100-L101-L102</f>
        <v>26.449999999999996</v>
      </c>
      <c r="N103" s="26"/>
      <c r="O103" s="172" t="s">
        <v>40</v>
      </c>
      <c r="P103" s="173"/>
      <c r="Q103" s="173"/>
      <c r="R103" s="173"/>
      <c r="S103" s="173"/>
      <c r="T103" s="173"/>
      <c r="U103" s="173"/>
      <c r="V103" s="174"/>
      <c r="W103" s="45">
        <f>SUM(W100:W102)</f>
        <v>80.049999999999983</v>
      </c>
      <c r="X103" s="27">
        <f>M103</f>
        <v>26.449999999999996</v>
      </c>
    </row>
    <row r="104" spans="1:24" s="127" customFormat="1" ht="15.75" thickBot="1">
      <c r="A104" s="133">
        <v>3</v>
      </c>
      <c r="B104" s="136" t="s">
        <v>133</v>
      </c>
      <c r="C104" s="138" t="s">
        <v>110</v>
      </c>
      <c r="D104" s="140">
        <v>2004</v>
      </c>
      <c r="E104" s="140" t="s">
        <v>60</v>
      </c>
      <c r="F104" s="136" t="s">
        <v>104</v>
      </c>
      <c r="G104" s="3" t="s">
        <v>4</v>
      </c>
      <c r="H104" s="13">
        <v>9</v>
      </c>
      <c r="I104" s="14">
        <v>9</v>
      </c>
      <c r="J104" s="15">
        <v>9.3000000000000007</v>
      </c>
      <c r="K104" s="16">
        <v>9.4</v>
      </c>
      <c r="L104" s="17">
        <v>0</v>
      </c>
      <c r="M104" s="18">
        <f>(H104+I104+J104+K104-MAX(H104:K104)-MIN(H104:K104))/2</f>
        <v>9.1500000000000021</v>
      </c>
      <c r="N104" s="19">
        <f>M104*2</f>
        <v>18.300000000000004</v>
      </c>
      <c r="O104" s="17">
        <v>0.6</v>
      </c>
      <c r="P104" s="51">
        <v>0.5</v>
      </c>
      <c r="Q104" s="13">
        <v>8.8000000000000007</v>
      </c>
      <c r="R104" s="14">
        <v>8.8000000000000007</v>
      </c>
      <c r="S104" s="15">
        <v>8.6999999999999993</v>
      </c>
      <c r="T104" s="22">
        <v>8.8000000000000007</v>
      </c>
      <c r="U104" s="18">
        <f>(Q104+R104+S104+T104-MAX(Q104:T104)-MIN(Q104:T104))/2</f>
        <v>8.8000000000000007</v>
      </c>
      <c r="V104" s="19">
        <v>0.3</v>
      </c>
      <c r="W104" s="52">
        <f>SUM(U104,N104,P104)-L104-V104</f>
        <v>27.300000000000004</v>
      </c>
      <c r="X104" s="169" t="s">
        <v>66</v>
      </c>
    </row>
    <row r="105" spans="1:24" s="127" customFormat="1" ht="15.75" thickBot="1">
      <c r="A105" s="134"/>
      <c r="B105" s="137"/>
      <c r="C105" s="139"/>
      <c r="D105" s="141"/>
      <c r="E105" s="141"/>
      <c r="F105" s="141"/>
      <c r="G105" s="4" t="s">
        <v>18</v>
      </c>
      <c r="H105" s="13">
        <v>8.5</v>
      </c>
      <c r="I105" s="14">
        <v>8.6</v>
      </c>
      <c r="J105" s="15">
        <v>8.8000000000000007</v>
      </c>
      <c r="K105" s="16">
        <v>8.6</v>
      </c>
      <c r="L105" s="17">
        <v>0</v>
      </c>
      <c r="M105" s="18">
        <f t="shared" ref="M105:M106" si="36">(H105+I105+J105+K105-MAX(H105:K105)-MIN(H105:K105))/2</f>
        <v>8.6</v>
      </c>
      <c r="N105" s="19">
        <f t="shared" ref="N105:N106" si="37">M105*2</f>
        <v>17.2</v>
      </c>
      <c r="O105" s="17">
        <v>0.8</v>
      </c>
      <c r="P105" s="51">
        <v>0.5</v>
      </c>
      <c r="Q105" s="13">
        <v>8.6</v>
      </c>
      <c r="R105" s="14">
        <v>8.6999999999999993</v>
      </c>
      <c r="S105" s="15">
        <v>8.6999999999999993</v>
      </c>
      <c r="T105" s="22">
        <v>8.6999999999999993</v>
      </c>
      <c r="U105" s="18">
        <f t="shared" ref="U105:U106" si="38">(Q105+R105+S105+T105-MAX(Q105:T105)-MIN(Q105:T105))/2</f>
        <v>8.6999999999999993</v>
      </c>
      <c r="V105" s="19">
        <v>0.3</v>
      </c>
      <c r="W105" s="52">
        <f t="shared" ref="W105:W106" si="39">SUM(U105,N105,P105)-L105-V105</f>
        <v>26.099999999999998</v>
      </c>
      <c r="X105" s="170"/>
    </row>
    <row r="106" spans="1:24" s="127" customFormat="1" ht="21" thickBot="1">
      <c r="A106" s="134"/>
      <c r="B106" s="137" t="s">
        <v>105</v>
      </c>
      <c r="C106" s="139" t="s">
        <v>111</v>
      </c>
      <c r="D106" s="141">
        <v>2007</v>
      </c>
      <c r="E106" s="141" t="s">
        <v>60</v>
      </c>
      <c r="F106" s="141"/>
      <c r="G106" s="6" t="s">
        <v>39</v>
      </c>
      <c r="H106" s="13">
        <v>8.5</v>
      </c>
      <c r="I106" s="14">
        <v>8.3000000000000007</v>
      </c>
      <c r="J106" s="15">
        <v>8.5</v>
      </c>
      <c r="K106" s="16">
        <v>8.4</v>
      </c>
      <c r="L106" s="17">
        <v>0</v>
      </c>
      <c r="M106" s="18">
        <f t="shared" si="36"/>
        <v>8.4500000000000011</v>
      </c>
      <c r="N106" s="19">
        <f t="shared" si="37"/>
        <v>16.900000000000002</v>
      </c>
      <c r="O106" s="17">
        <v>0.8</v>
      </c>
      <c r="P106" s="51">
        <v>0.5</v>
      </c>
      <c r="Q106" s="13">
        <v>9</v>
      </c>
      <c r="R106" s="14">
        <v>9.1</v>
      </c>
      <c r="S106" s="15">
        <v>9.1</v>
      </c>
      <c r="T106" s="22">
        <v>9.1</v>
      </c>
      <c r="U106" s="18">
        <f t="shared" si="38"/>
        <v>9.1000000000000014</v>
      </c>
      <c r="V106" s="19">
        <v>0.3</v>
      </c>
      <c r="W106" s="52">
        <f t="shared" si="39"/>
        <v>26.200000000000003</v>
      </c>
      <c r="X106" s="171"/>
    </row>
    <row r="107" spans="1:24" s="127" customFormat="1" ht="15.75" thickBot="1">
      <c r="A107" s="135"/>
      <c r="B107" s="156"/>
      <c r="C107" s="157"/>
      <c r="D107" s="146"/>
      <c r="E107" s="146"/>
      <c r="F107" s="152"/>
      <c r="G107" s="166" t="s">
        <v>36</v>
      </c>
      <c r="H107" s="167"/>
      <c r="I107" s="167"/>
      <c r="J107" s="167"/>
      <c r="K107" s="167"/>
      <c r="L107" s="168"/>
      <c r="M107" s="25">
        <f>SUM(M104:M106)-L104-L105-L106</f>
        <v>26.200000000000003</v>
      </c>
      <c r="N107" s="26"/>
      <c r="O107" s="172" t="s">
        <v>40</v>
      </c>
      <c r="P107" s="173"/>
      <c r="Q107" s="173"/>
      <c r="R107" s="173"/>
      <c r="S107" s="173"/>
      <c r="T107" s="173"/>
      <c r="U107" s="173"/>
      <c r="V107" s="174"/>
      <c r="W107" s="45">
        <f>SUM(W104:W106)</f>
        <v>79.600000000000009</v>
      </c>
      <c r="X107" s="76">
        <f>M107</f>
        <v>26.200000000000003</v>
      </c>
    </row>
    <row r="108" spans="1:24" s="127" customFormat="1" ht="15.75" thickBot="1">
      <c r="A108" s="133">
        <v>4</v>
      </c>
      <c r="B108" s="136" t="s">
        <v>100</v>
      </c>
      <c r="C108" s="138" t="s">
        <v>167</v>
      </c>
      <c r="D108" s="140">
        <v>2007</v>
      </c>
      <c r="E108" s="140" t="s">
        <v>60</v>
      </c>
      <c r="F108" s="136" t="s">
        <v>169</v>
      </c>
      <c r="G108" s="3" t="s">
        <v>4</v>
      </c>
      <c r="H108" s="13">
        <v>9.1999999999999993</v>
      </c>
      <c r="I108" s="14">
        <v>9</v>
      </c>
      <c r="J108" s="15">
        <v>9.1</v>
      </c>
      <c r="K108" s="16">
        <v>9</v>
      </c>
      <c r="L108" s="17">
        <v>0</v>
      </c>
      <c r="M108" s="18">
        <f>(H108+I108+J108+K108-MAX(H108:K108)-MIN(H108:K108))/2</f>
        <v>9.0499999999999989</v>
      </c>
      <c r="N108" s="19">
        <f>M108*2</f>
        <v>18.099999999999998</v>
      </c>
      <c r="O108" s="17">
        <v>0.5</v>
      </c>
      <c r="P108" s="51">
        <v>0.5</v>
      </c>
      <c r="Q108" s="13">
        <v>8.8000000000000007</v>
      </c>
      <c r="R108" s="14">
        <v>8.8000000000000007</v>
      </c>
      <c r="S108" s="15">
        <v>8.9</v>
      </c>
      <c r="T108" s="22">
        <v>8.6</v>
      </c>
      <c r="U108" s="18">
        <f>(Q108+R108+S108+T108-MAX(Q108:T108)-MIN(Q108:T108))/2</f>
        <v>8.8000000000000007</v>
      </c>
      <c r="V108" s="19">
        <v>0</v>
      </c>
      <c r="W108" s="52">
        <f>SUM(U108,N108,P108)-L108-V108</f>
        <v>27.4</v>
      </c>
      <c r="X108" s="169" t="str">
        <f>IF(M111&gt;=27,"МС","б\р")</f>
        <v>б\р</v>
      </c>
    </row>
    <row r="109" spans="1:24" s="127" customFormat="1" ht="15.75" thickBot="1">
      <c r="A109" s="134"/>
      <c r="B109" s="137"/>
      <c r="C109" s="139"/>
      <c r="D109" s="141"/>
      <c r="E109" s="141"/>
      <c r="F109" s="141"/>
      <c r="G109" s="4" t="s">
        <v>18</v>
      </c>
      <c r="H109" s="13">
        <v>8.8000000000000007</v>
      </c>
      <c r="I109" s="14">
        <v>8.6</v>
      </c>
      <c r="J109" s="15">
        <v>8.1999999999999993</v>
      </c>
      <c r="K109" s="16">
        <v>8.9</v>
      </c>
      <c r="L109" s="17">
        <v>0</v>
      </c>
      <c r="M109" s="18">
        <f t="shared" ref="M109:M110" si="40">(H109+I109+J109+K109-MAX(H109:K109)-MIN(H109:K109))/2</f>
        <v>8.7000000000000011</v>
      </c>
      <c r="N109" s="19">
        <f t="shared" ref="N109:N110" si="41">M109*2</f>
        <v>17.400000000000002</v>
      </c>
      <c r="O109" s="17">
        <v>0.6</v>
      </c>
      <c r="P109" s="51">
        <v>0.5</v>
      </c>
      <c r="Q109" s="13">
        <v>8</v>
      </c>
      <c r="R109" s="14">
        <v>8.3000000000000007</v>
      </c>
      <c r="S109" s="15">
        <v>8</v>
      </c>
      <c r="T109" s="22">
        <v>8.1999999999999993</v>
      </c>
      <c r="U109" s="18">
        <f t="shared" ref="U109:U110" si="42">(Q109+R109+S109+T109-MAX(Q109:T109)-MIN(Q109:T109))/2</f>
        <v>8.1</v>
      </c>
      <c r="V109" s="19">
        <v>0</v>
      </c>
      <c r="W109" s="52">
        <f t="shared" ref="W109:W110" si="43">SUM(U109,N109,P109)-L109-V109</f>
        <v>26</v>
      </c>
      <c r="X109" s="170"/>
    </row>
    <row r="110" spans="1:24" s="127" customFormat="1" ht="20.25" thickBot="1">
      <c r="A110" s="134"/>
      <c r="B110" s="137" t="s">
        <v>101</v>
      </c>
      <c r="C110" s="139" t="s">
        <v>168</v>
      </c>
      <c r="D110" s="141">
        <v>2002</v>
      </c>
      <c r="E110" s="141" t="s">
        <v>60</v>
      </c>
      <c r="F110" s="141"/>
      <c r="G110" s="46" t="s">
        <v>39</v>
      </c>
      <c r="H110" s="13">
        <v>8.5</v>
      </c>
      <c r="I110" s="14">
        <v>8.5</v>
      </c>
      <c r="J110" s="15">
        <v>8.5</v>
      </c>
      <c r="K110" s="16">
        <v>8.1999999999999993</v>
      </c>
      <c r="L110" s="17">
        <v>0</v>
      </c>
      <c r="M110" s="18">
        <f t="shared" si="40"/>
        <v>8.5000000000000018</v>
      </c>
      <c r="N110" s="19">
        <f t="shared" si="41"/>
        <v>17.000000000000004</v>
      </c>
      <c r="O110" s="17">
        <v>0.6</v>
      </c>
      <c r="P110" s="51">
        <v>0.5</v>
      </c>
      <c r="Q110" s="13">
        <v>8.3000000000000007</v>
      </c>
      <c r="R110" s="14">
        <v>8.3000000000000007</v>
      </c>
      <c r="S110" s="15">
        <v>8.5</v>
      </c>
      <c r="T110" s="22">
        <v>8.5</v>
      </c>
      <c r="U110" s="18">
        <f t="shared" si="42"/>
        <v>8.4</v>
      </c>
      <c r="V110" s="19">
        <v>0</v>
      </c>
      <c r="W110" s="52">
        <f t="shared" si="43"/>
        <v>25.900000000000006</v>
      </c>
      <c r="X110" s="171"/>
    </row>
    <row r="111" spans="1:24" s="127" customFormat="1" ht="15.75" thickBot="1">
      <c r="A111" s="135"/>
      <c r="B111" s="156"/>
      <c r="C111" s="157"/>
      <c r="D111" s="146"/>
      <c r="E111" s="146"/>
      <c r="F111" s="152"/>
      <c r="G111" s="166" t="s">
        <v>36</v>
      </c>
      <c r="H111" s="167"/>
      <c r="I111" s="167"/>
      <c r="J111" s="167"/>
      <c r="K111" s="167"/>
      <c r="L111" s="168"/>
      <c r="M111" s="25">
        <f>SUM(M108:M110)-L108-L109-L110</f>
        <v>26.25</v>
      </c>
      <c r="N111" s="26"/>
      <c r="O111" s="172" t="s">
        <v>40</v>
      </c>
      <c r="P111" s="173"/>
      <c r="Q111" s="173"/>
      <c r="R111" s="173"/>
      <c r="S111" s="173"/>
      <c r="T111" s="173"/>
      <c r="U111" s="173"/>
      <c r="V111" s="174"/>
      <c r="W111" s="45">
        <f>SUM(W108:W110)</f>
        <v>79.300000000000011</v>
      </c>
      <c r="X111" s="76">
        <f>M111</f>
        <v>26.25</v>
      </c>
    </row>
    <row r="112" spans="1:24" s="127" customFormat="1" ht="15.75" thickBot="1">
      <c r="A112" s="133">
        <v>5</v>
      </c>
      <c r="B112" s="136" t="s">
        <v>100</v>
      </c>
      <c r="C112" s="138" t="s">
        <v>93</v>
      </c>
      <c r="D112" s="140">
        <v>2003</v>
      </c>
      <c r="E112" s="140" t="s">
        <v>60</v>
      </c>
      <c r="F112" s="136" t="s">
        <v>165</v>
      </c>
      <c r="G112" s="3" t="s">
        <v>4</v>
      </c>
      <c r="H112" s="13">
        <v>9.1999999999999993</v>
      </c>
      <c r="I112" s="14">
        <v>9.1</v>
      </c>
      <c r="J112" s="15">
        <v>9.1999999999999993</v>
      </c>
      <c r="K112" s="16">
        <v>9.4</v>
      </c>
      <c r="L112" s="17">
        <v>0</v>
      </c>
      <c r="M112" s="18">
        <f>(H112+I112+J112+K112-MAX(H112:K112)-MIN(H112:K112))/2</f>
        <v>9.1999999999999993</v>
      </c>
      <c r="N112" s="19">
        <f>M112*2</f>
        <v>18.399999999999999</v>
      </c>
      <c r="O112" s="17">
        <v>0.5</v>
      </c>
      <c r="P112" s="51">
        <v>0.5</v>
      </c>
      <c r="Q112" s="13">
        <v>9</v>
      </c>
      <c r="R112" s="14">
        <v>9</v>
      </c>
      <c r="S112" s="15">
        <v>8.6999999999999993</v>
      </c>
      <c r="T112" s="22">
        <v>8.5</v>
      </c>
      <c r="U112" s="18">
        <f>(Q112+R112+S112+T112-MAX(Q112:T112)-MIN(Q112:T112))/2</f>
        <v>8.8500000000000014</v>
      </c>
      <c r="V112" s="19">
        <v>0.1</v>
      </c>
      <c r="W112" s="52">
        <f>SUM(U112,N112,P112)-L112-V112</f>
        <v>27.65</v>
      </c>
      <c r="X112" s="169" t="s">
        <v>66</v>
      </c>
    </row>
    <row r="113" spans="1:24" s="127" customFormat="1" ht="15.75" thickBot="1">
      <c r="A113" s="134"/>
      <c r="B113" s="137"/>
      <c r="C113" s="139"/>
      <c r="D113" s="141"/>
      <c r="E113" s="141"/>
      <c r="F113" s="141"/>
      <c r="G113" s="4" t="s">
        <v>18</v>
      </c>
      <c r="H113" s="13">
        <v>8.6</v>
      </c>
      <c r="I113" s="14">
        <v>8.6999999999999993</v>
      </c>
      <c r="J113" s="15">
        <v>8.6</v>
      </c>
      <c r="K113" s="16">
        <v>8.8000000000000007</v>
      </c>
      <c r="L113" s="17">
        <v>0</v>
      </c>
      <c r="M113" s="18">
        <f t="shared" ref="M113:M114" si="44">(H113+I113+J113+K113-MAX(H113:K113)-MIN(H113:K113))/2</f>
        <v>8.6500000000000021</v>
      </c>
      <c r="N113" s="19">
        <f t="shared" ref="N113:N114" si="45">M113*2</f>
        <v>17.300000000000004</v>
      </c>
      <c r="O113" s="17">
        <v>0.5</v>
      </c>
      <c r="P113" s="51">
        <v>0.5</v>
      </c>
      <c r="Q113" s="13">
        <v>8.4</v>
      </c>
      <c r="R113" s="14">
        <v>8.5</v>
      </c>
      <c r="S113" s="15">
        <v>8.3000000000000007</v>
      </c>
      <c r="T113" s="22">
        <v>8.3000000000000007</v>
      </c>
      <c r="U113" s="18">
        <f t="shared" ref="U113:U114" si="46">(Q113+R113+S113+T113-MAX(Q113:T113)-MIN(Q113:T113))/2</f>
        <v>8.35</v>
      </c>
      <c r="V113" s="19">
        <v>0.1</v>
      </c>
      <c r="W113" s="52">
        <f t="shared" ref="W113:W114" si="47">SUM(U113,N113,P113)-L113-V113</f>
        <v>26.050000000000004</v>
      </c>
      <c r="X113" s="170"/>
    </row>
    <row r="114" spans="1:24" s="127" customFormat="1" ht="20.25" thickBot="1">
      <c r="A114" s="134"/>
      <c r="B114" s="137" t="s">
        <v>101</v>
      </c>
      <c r="C114" s="139" t="s">
        <v>83</v>
      </c>
      <c r="D114" s="141">
        <v>2006</v>
      </c>
      <c r="E114" s="141" t="s">
        <v>57</v>
      </c>
      <c r="F114" s="141"/>
      <c r="G114" s="46" t="s">
        <v>39</v>
      </c>
      <c r="H114" s="13">
        <v>8</v>
      </c>
      <c r="I114" s="14">
        <v>8.1999999999999993</v>
      </c>
      <c r="J114" s="15">
        <v>7.7</v>
      </c>
      <c r="K114" s="16">
        <v>7.6</v>
      </c>
      <c r="L114" s="17">
        <v>0</v>
      </c>
      <c r="M114" s="18">
        <f t="shared" si="44"/>
        <v>7.8500000000000005</v>
      </c>
      <c r="N114" s="19">
        <f t="shared" si="45"/>
        <v>15.700000000000001</v>
      </c>
      <c r="O114" s="17">
        <v>0.5</v>
      </c>
      <c r="P114" s="51">
        <v>0.5</v>
      </c>
      <c r="Q114" s="13">
        <v>8.5</v>
      </c>
      <c r="R114" s="14">
        <v>8.6</v>
      </c>
      <c r="S114" s="15">
        <v>8.4</v>
      </c>
      <c r="T114" s="22">
        <v>8.5</v>
      </c>
      <c r="U114" s="18">
        <f t="shared" si="46"/>
        <v>8.5</v>
      </c>
      <c r="V114" s="19">
        <v>0.1</v>
      </c>
      <c r="W114" s="52">
        <f t="shared" si="47"/>
        <v>24.6</v>
      </c>
      <c r="X114" s="171"/>
    </row>
    <row r="115" spans="1:24" s="127" customFormat="1" ht="15.75" thickBot="1">
      <c r="A115" s="135"/>
      <c r="B115" s="156"/>
      <c r="C115" s="157"/>
      <c r="D115" s="152"/>
      <c r="E115" s="146"/>
      <c r="F115" s="152"/>
      <c r="G115" s="166" t="s">
        <v>36</v>
      </c>
      <c r="H115" s="167"/>
      <c r="I115" s="167"/>
      <c r="J115" s="167"/>
      <c r="K115" s="167"/>
      <c r="L115" s="168"/>
      <c r="M115" s="25">
        <f>SUM(M112:M114)-L112-L113-L114</f>
        <v>25.700000000000003</v>
      </c>
      <c r="N115" s="26"/>
      <c r="O115" s="172" t="s">
        <v>40</v>
      </c>
      <c r="P115" s="173"/>
      <c r="Q115" s="173"/>
      <c r="R115" s="173"/>
      <c r="S115" s="173"/>
      <c r="T115" s="173"/>
      <c r="U115" s="173"/>
      <c r="V115" s="174"/>
      <c r="W115" s="45">
        <f>SUM(W112:W114)</f>
        <v>78.300000000000011</v>
      </c>
      <c r="X115" s="76">
        <f t="shared" ref="X115" si="48">M115</f>
        <v>25.700000000000003</v>
      </c>
    </row>
    <row r="116" spans="1:24" s="127" customFormat="1" ht="15.75" thickBot="1">
      <c r="A116" s="133">
        <v>6</v>
      </c>
      <c r="B116" s="142" t="s">
        <v>106</v>
      </c>
      <c r="C116" s="138" t="s">
        <v>250</v>
      </c>
      <c r="D116" s="140">
        <v>2007</v>
      </c>
      <c r="E116" s="140" t="s">
        <v>136</v>
      </c>
      <c r="F116" s="136" t="s">
        <v>150</v>
      </c>
      <c r="G116" s="3" t="s">
        <v>4</v>
      </c>
      <c r="H116" s="13">
        <v>8.6</v>
      </c>
      <c r="I116" s="14">
        <v>8.5</v>
      </c>
      <c r="J116" s="15">
        <v>8.6999999999999993</v>
      </c>
      <c r="K116" s="16">
        <v>9.1</v>
      </c>
      <c r="L116" s="17">
        <v>0</v>
      </c>
      <c r="M116" s="18">
        <f>(H116+I116+J116+K116-MAX(H116:K116)-MIN(H116:K116))/2</f>
        <v>8.6499999999999986</v>
      </c>
      <c r="N116" s="19">
        <f>M116*2</f>
        <v>17.299999999999997</v>
      </c>
      <c r="O116" s="17">
        <v>50</v>
      </c>
      <c r="P116" s="51">
        <v>0.5</v>
      </c>
      <c r="Q116" s="13">
        <v>8.4</v>
      </c>
      <c r="R116" s="14">
        <v>8.5</v>
      </c>
      <c r="S116" s="15">
        <v>8.3000000000000007</v>
      </c>
      <c r="T116" s="22">
        <v>8.4</v>
      </c>
      <c r="U116" s="18">
        <f>(Q116+R116+S116+T116-MAX(Q116:T116)-MIN(Q116:T116))/2</f>
        <v>8.4</v>
      </c>
      <c r="V116" s="19">
        <v>0.3</v>
      </c>
      <c r="W116" s="52">
        <f>SUM(U116,N116,P116)-L116-V116</f>
        <v>25.899999999999995</v>
      </c>
      <c r="X116" s="169" t="s">
        <v>66</v>
      </c>
    </row>
    <row r="117" spans="1:24" s="127" customFormat="1" ht="15.75" thickBot="1">
      <c r="A117" s="134"/>
      <c r="B117" s="143"/>
      <c r="C117" s="139"/>
      <c r="D117" s="141"/>
      <c r="E117" s="141"/>
      <c r="F117" s="141"/>
      <c r="G117" s="4" t="s">
        <v>18</v>
      </c>
      <c r="H117" s="13">
        <v>8.3000000000000007</v>
      </c>
      <c r="I117" s="14">
        <v>8.5</v>
      </c>
      <c r="J117" s="15">
        <v>8.1</v>
      </c>
      <c r="K117" s="16">
        <v>8.4</v>
      </c>
      <c r="L117" s="17">
        <v>0</v>
      </c>
      <c r="M117" s="18">
        <f t="shared" ref="M117:M118" si="49">(H117+I117+J117+K117-MAX(H117:K117)-MIN(H117:K117))/2</f>
        <v>8.3499999999999979</v>
      </c>
      <c r="N117" s="19">
        <f t="shared" ref="N117:N118" si="50">M117*2</f>
        <v>16.699999999999996</v>
      </c>
      <c r="O117" s="17">
        <v>0.5</v>
      </c>
      <c r="P117" s="51">
        <v>0.5</v>
      </c>
      <c r="Q117" s="13">
        <v>8</v>
      </c>
      <c r="R117" s="14">
        <v>8</v>
      </c>
      <c r="S117" s="15">
        <v>8</v>
      </c>
      <c r="T117" s="22">
        <v>7.6</v>
      </c>
      <c r="U117" s="18">
        <f t="shared" ref="U117:U118" si="51">(Q117+R117+S117+T117-MAX(Q117:T117)-MIN(Q117:T117))/2</f>
        <v>8</v>
      </c>
      <c r="V117" s="19">
        <v>1.3</v>
      </c>
      <c r="W117" s="52">
        <f t="shared" ref="W117:W118" si="52">SUM(U117,N117,P117)-L117-V117</f>
        <v>23.899999999999995</v>
      </c>
      <c r="X117" s="170"/>
    </row>
    <row r="118" spans="1:24" s="127" customFormat="1" ht="20.25" thickBot="1">
      <c r="A118" s="134"/>
      <c r="B118" s="176" t="s">
        <v>107</v>
      </c>
      <c r="C118" s="139" t="s">
        <v>149</v>
      </c>
      <c r="D118" s="141">
        <v>2006</v>
      </c>
      <c r="E118" s="141" t="s">
        <v>136</v>
      </c>
      <c r="F118" s="141"/>
      <c r="G118" s="46" t="s">
        <v>39</v>
      </c>
      <c r="H118" s="13">
        <v>8</v>
      </c>
      <c r="I118" s="14">
        <v>8.6999999999999993</v>
      </c>
      <c r="J118" s="15">
        <v>8.8000000000000007</v>
      </c>
      <c r="K118" s="16">
        <v>8.6</v>
      </c>
      <c r="L118" s="17">
        <v>0</v>
      </c>
      <c r="M118" s="18">
        <f t="shared" si="49"/>
        <v>8.65</v>
      </c>
      <c r="N118" s="19">
        <f t="shared" si="50"/>
        <v>17.3</v>
      </c>
      <c r="O118" s="17">
        <v>0.5</v>
      </c>
      <c r="P118" s="51">
        <v>0.5</v>
      </c>
      <c r="Q118" s="13">
        <v>8</v>
      </c>
      <c r="R118" s="14">
        <v>8</v>
      </c>
      <c r="S118" s="15">
        <v>8.1</v>
      </c>
      <c r="T118" s="22">
        <v>8.1999999999999993</v>
      </c>
      <c r="U118" s="18">
        <f t="shared" si="51"/>
        <v>8.0499999999999989</v>
      </c>
      <c r="V118" s="19">
        <v>1.6</v>
      </c>
      <c r="W118" s="52">
        <f t="shared" si="52"/>
        <v>24.25</v>
      </c>
      <c r="X118" s="171"/>
    </row>
    <row r="119" spans="1:24" s="127" customFormat="1" ht="15.75" thickBot="1">
      <c r="A119" s="135"/>
      <c r="B119" s="177"/>
      <c r="C119" s="157"/>
      <c r="D119" s="145"/>
      <c r="E119" s="145"/>
      <c r="F119" s="152"/>
      <c r="G119" s="166" t="s">
        <v>36</v>
      </c>
      <c r="H119" s="167"/>
      <c r="I119" s="167"/>
      <c r="J119" s="167"/>
      <c r="K119" s="167"/>
      <c r="L119" s="168"/>
      <c r="M119" s="25">
        <f>SUM(M116:M118)-L116-L117-L118</f>
        <v>25.65</v>
      </c>
      <c r="N119" s="26"/>
      <c r="O119" s="172" t="s">
        <v>40</v>
      </c>
      <c r="P119" s="173"/>
      <c r="Q119" s="173"/>
      <c r="R119" s="173"/>
      <c r="S119" s="173"/>
      <c r="T119" s="173"/>
      <c r="U119" s="173"/>
      <c r="V119" s="174"/>
      <c r="W119" s="45">
        <f>SUM(W116:W118)</f>
        <v>74.049999999999983</v>
      </c>
      <c r="X119" s="76">
        <f t="shared" ref="X119" si="53">M119</f>
        <v>25.65</v>
      </c>
    </row>
    <row r="120" spans="1:24" s="127" customFormat="1" ht="15.75" thickBot="1">
      <c r="A120" s="133">
        <v>7</v>
      </c>
      <c r="B120" s="142" t="s">
        <v>106</v>
      </c>
      <c r="C120" s="138" t="s">
        <v>146</v>
      </c>
      <c r="D120" s="140">
        <v>2006</v>
      </c>
      <c r="E120" s="140" t="s">
        <v>60</v>
      </c>
      <c r="F120" s="136" t="s">
        <v>148</v>
      </c>
      <c r="G120" s="3" t="s">
        <v>4</v>
      </c>
      <c r="H120" s="13">
        <v>8.5</v>
      </c>
      <c r="I120" s="14">
        <v>8.6999999999999993</v>
      </c>
      <c r="J120" s="15">
        <v>8.5</v>
      </c>
      <c r="K120" s="16">
        <v>8.6999999999999993</v>
      </c>
      <c r="L120" s="17">
        <v>0</v>
      </c>
      <c r="M120" s="18">
        <f>(H120+I120+J120+K120-MAX(H120:K120)-MIN(H120:K120))/2</f>
        <v>8.6</v>
      </c>
      <c r="N120" s="19">
        <f>M120*2</f>
        <v>17.2</v>
      </c>
      <c r="O120" s="17">
        <v>0.5</v>
      </c>
      <c r="P120" s="51">
        <v>0.5</v>
      </c>
      <c r="Q120" s="13">
        <v>8.1999999999999993</v>
      </c>
      <c r="R120" s="14">
        <v>8.3000000000000007</v>
      </c>
      <c r="S120" s="15">
        <v>8.3000000000000007</v>
      </c>
      <c r="T120" s="22">
        <v>8.3000000000000007</v>
      </c>
      <c r="U120" s="18">
        <f>(Q120+R120+S120+T120-MAX(Q120:T120)-MIN(Q120:T120))/2</f>
        <v>8.3000000000000007</v>
      </c>
      <c r="V120" s="19">
        <v>0.4</v>
      </c>
      <c r="W120" s="52">
        <f>SUM(U120,N120,P120)-L120-V120</f>
        <v>25.6</v>
      </c>
      <c r="X120" s="169" t="str">
        <f>IF(M123&gt;=27,"МС","б\р")</f>
        <v>б\р</v>
      </c>
    </row>
    <row r="121" spans="1:24" s="127" customFormat="1" ht="15.75" thickBot="1">
      <c r="A121" s="134"/>
      <c r="B121" s="143"/>
      <c r="C121" s="139"/>
      <c r="D121" s="141"/>
      <c r="E121" s="141"/>
      <c r="F121" s="141"/>
      <c r="G121" s="4" t="s">
        <v>18</v>
      </c>
      <c r="H121" s="13">
        <v>7.6</v>
      </c>
      <c r="I121" s="14">
        <v>7.6</v>
      </c>
      <c r="J121" s="15">
        <v>7.3</v>
      </c>
      <c r="K121" s="16">
        <v>7.7</v>
      </c>
      <c r="L121" s="17">
        <v>0</v>
      </c>
      <c r="M121" s="18">
        <f t="shared" ref="M121:M122" si="54">(H121+I121+J121+K121-MAX(H121:K121)-MIN(H121:K121))/2</f>
        <v>7.6</v>
      </c>
      <c r="N121" s="19">
        <f t="shared" ref="N121:N122" si="55">M121*2</f>
        <v>15.2</v>
      </c>
      <c r="O121" s="17">
        <v>0.5</v>
      </c>
      <c r="P121" s="51">
        <v>0.5</v>
      </c>
      <c r="Q121" s="13">
        <v>8</v>
      </c>
      <c r="R121" s="14">
        <v>8.4</v>
      </c>
      <c r="S121" s="15">
        <v>7.8</v>
      </c>
      <c r="T121" s="22">
        <v>8.3000000000000007</v>
      </c>
      <c r="U121" s="18">
        <f t="shared" ref="U121:U122" si="56">(Q121+R121+S121+T121-MAX(Q121:T121)-MIN(Q121:T121))/2</f>
        <v>8.15</v>
      </c>
      <c r="V121" s="19">
        <v>0.4</v>
      </c>
      <c r="W121" s="52">
        <f t="shared" ref="W121:W122" si="57">SUM(U121,N121,P121)-L121-V121</f>
        <v>23.450000000000003</v>
      </c>
      <c r="X121" s="170"/>
    </row>
    <row r="122" spans="1:24" s="127" customFormat="1" ht="21" thickBot="1">
      <c r="A122" s="134"/>
      <c r="B122" s="176" t="s">
        <v>107</v>
      </c>
      <c r="C122" s="139" t="s">
        <v>147</v>
      </c>
      <c r="D122" s="141">
        <v>2003</v>
      </c>
      <c r="E122" s="141" t="s">
        <v>60</v>
      </c>
      <c r="F122" s="141"/>
      <c r="G122" s="6" t="s">
        <v>39</v>
      </c>
      <c r="H122" s="13">
        <v>7</v>
      </c>
      <c r="I122" s="14">
        <v>7.1</v>
      </c>
      <c r="J122" s="15">
        <v>7</v>
      </c>
      <c r="K122" s="16">
        <v>7.3</v>
      </c>
      <c r="L122" s="17">
        <v>0</v>
      </c>
      <c r="M122" s="18">
        <f t="shared" si="54"/>
        <v>7.0500000000000007</v>
      </c>
      <c r="N122" s="19">
        <f t="shared" si="55"/>
        <v>14.100000000000001</v>
      </c>
      <c r="O122" s="17">
        <v>0.4</v>
      </c>
      <c r="P122" s="51">
        <v>0.4</v>
      </c>
      <c r="Q122" s="13">
        <v>7.8</v>
      </c>
      <c r="R122" s="14">
        <v>8</v>
      </c>
      <c r="S122" s="15">
        <v>7.9</v>
      </c>
      <c r="T122" s="22">
        <v>7.3</v>
      </c>
      <c r="U122" s="18">
        <f t="shared" si="56"/>
        <v>7.8500000000000014</v>
      </c>
      <c r="V122" s="19">
        <v>1.4</v>
      </c>
      <c r="W122" s="52">
        <f t="shared" si="57"/>
        <v>20.950000000000003</v>
      </c>
      <c r="X122" s="171"/>
    </row>
    <row r="123" spans="1:24" s="127" customFormat="1" ht="15.75" thickBot="1">
      <c r="A123" s="135"/>
      <c r="B123" s="177"/>
      <c r="C123" s="157"/>
      <c r="D123" s="145"/>
      <c r="E123" s="145"/>
      <c r="F123" s="152"/>
      <c r="G123" s="166" t="s">
        <v>36</v>
      </c>
      <c r="H123" s="167"/>
      <c r="I123" s="167"/>
      <c r="J123" s="167"/>
      <c r="K123" s="167"/>
      <c r="L123" s="168"/>
      <c r="M123" s="25">
        <f>SUM(M120:M122)-L120-L121-L122</f>
        <v>23.25</v>
      </c>
      <c r="N123" s="26"/>
      <c r="O123" s="172" t="s">
        <v>40</v>
      </c>
      <c r="P123" s="173"/>
      <c r="Q123" s="173"/>
      <c r="R123" s="173"/>
      <c r="S123" s="173"/>
      <c r="T123" s="173"/>
      <c r="U123" s="173"/>
      <c r="V123" s="174"/>
      <c r="W123" s="45">
        <f>SUM(W120:W122)</f>
        <v>70</v>
      </c>
      <c r="X123" s="76">
        <f>M123</f>
        <v>23.25</v>
      </c>
    </row>
    <row r="124" spans="1:24" s="127" customFormat="1" ht="15.75" thickBot="1">
      <c r="A124" s="133">
        <v>8</v>
      </c>
      <c r="B124" s="142" t="s">
        <v>106</v>
      </c>
      <c r="C124" s="138" t="s">
        <v>143</v>
      </c>
      <c r="D124" s="140">
        <v>2007</v>
      </c>
      <c r="E124" s="140" t="s">
        <v>102</v>
      </c>
      <c r="F124" s="136" t="s">
        <v>145</v>
      </c>
      <c r="G124" s="3" t="s">
        <v>4</v>
      </c>
      <c r="H124" s="13">
        <v>8.1999999999999993</v>
      </c>
      <c r="I124" s="14">
        <v>8.3000000000000007</v>
      </c>
      <c r="J124" s="15">
        <v>8.6</v>
      </c>
      <c r="K124" s="16">
        <v>8.4</v>
      </c>
      <c r="L124" s="17">
        <v>0</v>
      </c>
      <c r="M124" s="18">
        <f>(H124+I124+J124+K124-MAX(H124:K124)-MIN(H124:K124))/2</f>
        <v>8.35</v>
      </c>
      <c r="N124" s="19">
        <f>M124*2</f>
        <v>16.7</v>
      </c>
      <c r="O124" s="17">
        <v>0.6</v>
      </c>
      <c r="P124" s="51">
        <v>0.6</v>
      </c>
      <c r="Q124" s="13">
        <v>8.1999999999999993</v>
      </c>
      <c r="R124" s="14">
        <v>8.4</v>
      </c>
      <c r="S124" s="15">
        <v>7.9</v>
      </c>
      <c r="T124" s="22">
        <v>8.5</v>
      </c>
      <c r="U124" s="18">
        <f>(Q124+R124+S124+T124-MAX(Q124:T124)-MIN(Q124:T124))/2</f>
        <v>8.3000000000000007</v>
      </c>
      <c r="V124" s="19">
        <v>0.3</v>
      </c>
      <c r="W124" s="52">
        <f>SUM(U124,N124,P124)-L124-V124</f>
        <v>25.3</v>
      </c>
      <c r="X124" s="169" t="s">
        <v>66</v>
      </c>
    </row>
    <row r="125" spans="1:24" s="127" customFormat="1" ht="15.75" thickBot="1">
      <c r="A125" s="134"/>
      <c r="B125" s="143"/>
      <c r="C125" s="139"/>
      <c r="D125" s="141"/>
      <c r="E125" s="141"/>
      <c r="F125" s="141"/>
      <c r="G125" s="4" t="s">
        <v>18</v>
      </c>
      <c r="H125" s="13">
        <v>7.5</v>
      </c>
      <c r="I125" s="14">
        <v>7.7</v>
      </c>
      <c r="J125" s="15">
        <v>7.6</v>
      </c>
      <c r="K125" s="16">
        <v>8</v>
      </c>
      <c r="L125" s="17">
        <v>0</v>
      </c>
      <c r="M125" s="18">
        <f t="shared" ref="M125:M126" si="58">(H125+I125+J125+K125-MAX(H125:K125)-MIN(H125:K125))/2</f>
        <v>7.6499999999999986</v>
      </c>
      <c r="N125" s="19">
        <f t="shared" ref="N125:N126" si="59">M125*2</f>
        <v>15.299999999999997</v>
      </c>
      <c r="O125" s="17">
        <v>0.5</v>
      </c>
      <c r="P125" s="51">
        <v>0.5</v>
      </c>
      <c r="Q125" s="13">
        <v>7.8</v>
      </c>
      <c r="R125" s="14">
        <v>8</v>
      </c>
      <c r="S125" s="15">
        <v>7.6</v>
      </c>
      <c r="T125" s="22">
        <v>8</v>
      </c>
      <c r="U125" s="18">
        <f t="shared" ref="U125:U126" si="60">(Q125+R125+S125+T125-MAX(Q125:T125)-MIN(Q125:T125))/2</f>
        <v>7.8999999999999995</v>
      </c>
      <c r="V125" s="19">
        <v>0.6</v>
      </c>
      <c r="W125" s="52">
        <f t="shared" ref="W125:W126" si="61">SUM(U125,N125,P125)-L125-V125</f>
        <v>23.099999999999994</v>
      </c>
      <c r="X125" s="170"/>
    </row>
    <row r="126" spans="1:24" s="127" customFormat="1" ht="20.25" thickBot="1">
      <c r="A126" s="134"/>
      <c r="B126" s="176" t="s">
        <v>107</v>
      </c>
      <c r="C126" s="139" t="s">
        <v>144</v>
      </c>
      <c r="D126" s="141">
        <v>2003</v>
      </c>
      <c r="E126" s="141" t="s">
        <v>136</v>
      </c>
      <c r="F126" s="141"/>
      <c r="G126" s="46" t="s">
        <v>39</v>
      </c>
      <c r="H126" s="13">
        <v>7.5</v>
      </c>
      <c r="I126" s="14">
        <v>7.5</v>
      </c>
      <c r="J126" s="15">
        <v>7.5</v>
      </c>
      <c r="K126" s="16">
        <v>7.7</v>
      </c>
      <c r="L126" s="17">
        <v>0</v>
      </c>
      <c r="M126" s="18">
        <f t="shared" si="58"/>
        <v>7.5</v>
      </c>
      <c r="N126" s="19">
        <f t="shared" si="59"/>
        <v>15</v>
      </c>
      <c r="O126" s="17">
        <v>0.5</v>
      </c>
      <c r="P126" s="51">
        <v>0.5</v>
      </c>
      <c r="Q126" s="13">
        <v>7.5</v>
      </c>
      <c r="R126" s="14">
        <v>7.7</v>
      </c>
      <c r="S126" s="15">
        <v>7.8</v>
      </c>
      <c r="T126" s="22">
        <v>7.5</v>
      </c>
      <c r="U126" s="18">
        <f t="shared" si="60"/>
        <v>7.6</v>
      </c>
      <c r="V126" s="19">
        <v>1.6</v>
      </c>
      <c r="W126" s="52">
        <f t="shared" si="61"/>
        <v>21.5</v>
      </c>
      <c r="X126" s="171"/>
    </row>
    <row r="127" spans="1:24" s="127" customFormat="1" ht="15.75" thickBot="1">
      <c r="A127" s="135"/>
      <c r="B127" s="177"/>
      <c r="C127" s="157"/>
      <c r="D127" s="145"/>
      <c r="E127" s="145"/>
      <c r="F127" s="152"/>
      <c r="G127" s="166" t="s">
        <v>36</v>
      </c>
      <c r="H127" s="167"/>
      <c r="I127" s="167"/>
      <c r="J127" s="167"/>
      <c r="K127" s="167"/>
      <c r="L127" s="168"/>
      <c r="M127" s="25">
        <f>SUM(M124:M126)-L124-L125-L126</f>
        <v>23.5</v>
      </c>
      <c r="N127" s="26"/>
      <c r="O127" s="172" t="s">
        <v>40</v>
      </c>
      <c r="P127" s="173"/>
      <c r="Q127" s="173"/>
      <c r="R127" s="173"/>
      <c r="S127" s="173"/>
      <c r="T127" s="173"/>
      <c r="U127" s="173"/>
      <c r="V127" s="174"/>
      <c r="W127" s="45">
        <f>SUM(W124:W126)</f>
        <v>69.899999999999991</v>
      </c>
      <c r="X127" s="76">
        <f>M127</f>
        <v>23.5</v>
      </c>
    </row>
    <row r="128" spans="1:24">
      <c r="A128" s="38"/>
      <c r="B128" s="49"/>
      <c r="C128" s="175" t="s">
        <v>41</v>
      </c>
      <c r="D128" s="175"/>
      <c r="E128" s="175"/>
      <c r="F128" s="175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73"/>
      <c r="S128" s="33"/>
      <c r="T128" s="130" t="s">
        <v>71</v>
      </c>
      <c r="U128" s="130"/>
      <c r="V128" s="50"/>
      <c r="W128" s="30"/>
      <c r="X128" s="31"/>
    </row>
    <row r="129" spans="1:24">
      <c r="A129" s="38"/>
      <c r="B129" s="49"/>
      <c r="C129" s="119" t="s">
        <v>75</v>
      </c>
      <c r="D129" s="33"/>
      <c r="E129" s="33"/>
      <c r="F129" s="7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73"/>
      <c r="S129" s="33"/>
      <c r="T129" s="130" t="s">
        <v>45</v>
      </c>
      <c r="U129" s="130"/>
      <c r="V129" s="50"/>
      <c r="W129" s="30"/>
      <c r="X129" s="31"/>
    </row>
    <row r="130" spans="1:24" ht="15.75">
      <c r="A130" s="38"/>
      <c r="B130" s="49"/>
      <c r="C130" s="119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73"/>
      <c r="S130" s="33"/>
      <c r="T130" s="131"/>
      <c r="U130" s="131"/>
      <c r="V130" s="50"/>
      <c r="W130" s="30"/>
      <c r="X130" s="31"/>
    </row>
    <row r="131" spans="1:24">
      <c r="A131" s="38"/>
      <c r="B131" s="49"/>
      <c r="C131" s="175" t="s">
        <v>13</v>
      </c>
      <c r="D131" s="175"/>
      <c r="E131" s="175"/>
      <c r="F131" s="175"/>
      <c r="G131" s="175"/>
      <c r="H131" s="175"/>
      <c r="I131" s="33"/>
      <c r="J131" s="33"/>
      <c r="K131" s="33"/>
      <c r="L131" s="73"/>
      <c r="M131" s="33"/>
      <c r="N131" s="33"/>
      <c r="O131" s="33"/>
      <c r="P131" s="33"/>
      <c r="Q131" s="33"/>
      <c r="R131" s="33"/>
      <c r="S131" s="33"/>
      <c r="T131" s="130" t="s">
        <v>70</v>
      </c>
      <c r="U131" s="130"/>
      <c r="V131" s="50"/>
      <c r="W131" s="30"/>
      <c r="X131" s="31"/>
    </row>
    <row r="132" spans="1:24">
      <c r="A132" s="38"/>
      <c r="B132" s="49"/>
      <c r="C132" s="119" t="s">
        <v>74</v>
      </c>
      <c r="D132" s="119"/>
      <c r="E132" s="119"/>
      <c r="F132" s="33"/>
      <c r="G132" s="33"/>
      <c r="H132" s="33"/>
      <c r="I132" s="33"/>
      <c r="J132" s="33"/>
      <c r="K132" s="33"/>
      <c r="L132" s="73"/>
      <c r="M132" s="33"/>
      <c r="N132" s="33"/>
      <c r="O132" s="33"/>
      <c r="P132" s="33"/>
      <c r="Q132" s="33"/>
      <c r="R132" s="33"/>
      <c r="S132" s="33"/>
      <c r="T132" s="130" t="s">
        <v>61</v>
      </c>
      <c r="U132" s="130"/>
      <c r="V132" s="50"/>
      <c r="W132" s="30"/>
      <c r="X132" s="31"/>
    </row>
    <row r="133" spans="1:24">
      <c r="A133" s="38"/>
      <c r="B133" s="49"/>
      <c r="C133" s="73"/>
      <c r="D133" s="73"/>
      <c r="E133" s="73"/>
      <c r="F133" s="73"/>
      <c r="G133" s="73"/>
      <c r="H133" s="73"/>
      <c r="I133" s="73"/>
      <c r="J133" s="73"/>
      <c r="K133" s="73"/>
      <c r="L133" s="74"/>
      <c r="M133" s="74"/>
      <c r="N133" s="74"/>
      <c r="O133" s="74"/>
      <c r="P133" s="74"/>
      <c r="Q133" s="74"/>
      <c r="R133" s="74"/>
      <c r="S133" s="74"/>
      <c r="T133" s="130"/>
      <c r="U133" s="130"/>
      <c r="V133" s="50"/>
      <c r="W133" s="30"/>
      <c r="X133" s="31"/>
    </row>
    <row r="134" spans="1:24">
      <c r="A134" s="38"/>
      <c r="B134" s="49"/>
      <c r="C134" s="175" t="s">
        <v>14</v>
      </c>
      <c r="D134" s="175"/>
      <c r="E134" s="175"/>
      <c r="F134" s="175"/>
      <c r="G134" s="175"/>
      <c r="H134" s="175"/>
      <c r="I134" s="72"/>
      <c r="J134" s="58"/>
      <c r="K134" s="58"/>
      <c r="L134" s="58"/>
      <c r="M134" s="58"/>
      <c r="N134" s="58"/>
      <c r="O134" s="58"/>
      <c r="P134" s="58"/>
      <c r="Q134" s="73"/>
      <c r="R134" s="33"/>
      <c r="S134" s="33"/>
      <c r="T134" s="130" t="s">
        <v>72</v>
      </c>
      <c r="U134" s="130"/>
      <c r="V134" s="50"/>
      <c r="W134" s="30"/>
      <c r="X134" s="31"/>
    </row>
    <row r="135" spans="1:24">
      <c r="A135" s="38"/>
      <c r="B135" s="49"/>
      <c r="C135" s="119" t="s">
        <v>74</v>
      </c>
      <c r="D135" s="119"/>
      <c r="E135" s="119"/>
      <c r="F135" s="33"/>
      <c r="G135" s="33"/>
      <c r="H135" s="33"/>
      <c r="I135" s="72"/>
      <c r="J135" s="58"/>
      <c r="K135" s="58"/>
      <c r="L135" s="58"/>
      <c r="M135" s="58"/>
      <c r="N135" s="58"/>
      <c r="O135" s="58"/>
      <c r="P135" s="58"/>
      <c r="Q135" s="73"/>
      <c r="R135" s="33"/>
      <c r="S135" s="33"/>
      <c r="T135" s="130" t="s">
        <v>73</v>
      </c>
      <c r="U135" s="130"/>
      <c r="V135" s="50"/>
      <c r="W135" s="30"/>
      <c r="X135" s="31"/>
    </row>
  </sheetData>
  <mergeCells count="283">
    <mergeCell ref="C110:C111"/>
    <mergeCell ref="W94:W95"/>
    <mergeCell ref="A93:X93"/>
    <mergeCell ref="A88:X88"/>
    <mergeCell ref="X94:X95"/>
    <mergeCell ref="B49:B50"/>
    <mergeCell ref="C47:C48"/>
    <mergeCell ref="A47:A48"/>
    <mergeCell ref="C51:C52"/>
    <mergeCell ref="E51:E52"/>
    <mergeCell ref="G64:L64"/>
    <mergeCell ref="O64:V64"/>
    <mergeCell ref="B61:B64"/>
    <mergeCell ref="D51:D52"/>
    <mergeCell ref="D22:D23"/>
    <mergeCell ref="X116:X118"/>
    <mergeCell ref="C116:C117"/>
    <mergeCell ref="E96:E97"/>
    <mergeCell ref="E98:E99"/>
    <mergeCell ref="C96:C97"/>
    <mergeCell ref="C98:C99"/>
    <mergeCell ref="D96:D97"/>
    <mergeCell ref="D98:D99"/>
    <mergeCell ref="F96:F99"/>
    <mergeCell ref="X104:X106"/>
    <mergeCell ref="D108:D109"/>
    <mergeCell ref="E108:E109"/>
    <mergeCell ref="G111:L111"/>
    <mergeCell ref="O111:V111"/>
    <mergeCell ref="O107:V107"/>
    <mergeCell ref="X108:X110"/>
    <mergeCell ref="C63:C64"/>
    <mergeCell ref="L94:L95"/>
    <mergeCell ref="M94:M95"/>
    <mergeCell ref="P94:P95"/>
    <mergeCell ref="F94:F95"/>
    <mergeCell ref="C94:C95"/>
    <mergeCell ref="A89:X89"/>
    <mergeCell ref="N94:N95"/>
    <mergeCell ref="O94:O95"/>
    <mergeCell ref="F61:F64"/>
    <mergeCell ref="X61:X63"/>
    <mergeCell ref="C66:F66"/>
    <mergeCell ref="C69:H69"/>
    <mergeCell ref="B92:D92"/>
    <mergeCell ref="A124:A127"/>
    <mergeCell ref="B124:B125"/>
    <mergeCell ref="C124:C125"/>
    <mergeCell ref="D124:D125"/>
    <mergeCell ref="E124:E125"/>
    <mergeCell ref="A112:A115"/>
    <mergeCell ref="B122:B123"/>
    <mergeCell ref="B118:B119"/>
    <mergeCell ref="C118:C119"/>
    <mergeCell ref="D118:D119"/>
    <mergeCell ref="E118:E119"/>
    <mergeCell ref="E122:E123"/>
    <mergeCell ref="A116:A119"/>
    <mergeCell ref="B116:B117"/>
    <mergeCell ref="A120:A123"/>
    <mergeCell ref="B120:B121"/>
    <mergeCell ref="C120:C121"/>
    <mergeCell ref="D120:D121"/>
    <mergeCell ref="E120:E121"/>
    <mergeCell ref="C122:C123"/>
    <mergeCell ref="D122:D123"/>
    <mergeCell ref="D57:D58"/>
    <mergeCell ref="E57:E58"/>
    <mergeCell ref="B59:B60"/>
    <mergeCell ref="C59:C60"/>
    <mergeCell ref="D59:D60"/>
    <mergeCell ref="E59:E60"/>
    <mergeCell ref="A53:A56"/>
    <mergeCell ref="B53:B54"/>
    <mergeCell ref="C53:C54"/>
    <mergeCell ref="D53:D54"/>
    <mergeCell ref="X16:X18"/>
    <mergeCell ref="F108:F111"/>
    <mergeCell ref="E94:E95"/>
    <mergeCell ref="E18:E19"/>
    <mergeCell ref="G19:L19"/>
    <mergeCell ref="X53:X55"/>
    <mergeCell ref="X47:X48"/>
    <mergeCell ref="E104:E105"/>
    <mergeCell ref="E22:E23"/>
    <mergeCell ref="G23:L23"/>
    <mergeCell ref="O23:V23"/>
    <mergeCell ref="X96:X98"/>
    <mergeCell ref="G99:L99"/>
    <mergeCell ref="O99:V99"/>
    <mergeCell ref="G47:G48"/>
    <mergeCell ref="H47:K47"/>
    <mergeCell ref="L47:L48"/>
    <mergeCell ref="M47:M48"/>
    <mergeCell ref="O52:V52"/>
    <mergeCell ref="E47:E48"/>
    <mergeCell ref="E61:E62"/>
    <mergeCell ref="B22:B23"/>
    <mergeCell ref="B18:B19"/>
    <mergeCell ref="C18:C19"/>
    <mergeCell ref="V47:V48"/>
    <mergeCell ref="O47:O48"/>
    <mergeCell ref="B55:B56"/>
    <mergeCell ref="C55:C56"/>
    <mergeCell ref="G14:G15"/>
    <mergeCell ref="M14:M15"/>
    <mergeCell ref="D47:D48"/>
    <mergeCell ref="X57:X59"/>
    <mergeCell ref="A1:X1"/>
    <mergeCell ref="A2:X2"/>
    <mergeCell ref="A13:X13"/>
    <mergeCell ref="C26:F26"/>
    <mergeCell ref="C29:H29"/>
    <mergeCell ref="C32:H32"/>
    <mergeCell ref="O14:O15"/>
    <mergeCell ref="P14:P15"/>
    <mergeCell ref="Q14:T14"/>
    <mergeCell ref="N14:N15"/>
    <mergeCell ref="A14:A15"/>
    <mergeCell ref="C14:C15"/>
    <mergeCell ref="H14:K14"/>
    <mergeCell ref="L14:L15"/>
    <mergeCell ref="X14:X15"/>
    <mergeCell ref="A16:A19"/>
    <mergeCell ref="F14:F15"/>
    <mergeCell ref="W7:W8"/>
    <mergeCell ref="G12:L12"/>
    <mergeCell ref="O12:V12"/>
    <mergeCell ref="A6:X6"/>
    <mergeCell ref="A7:A8"/>
    <mergeCell ref="C7:C8"/>
    <mergeCell ref="E55:E56"/>
    <mergeCell ref="D18:D19"/>
    <mergeCell ref="F16:F19"/>
    <mergeCell ref="O56:V56"/>
    <mergeCell ref="O19:V19"/>
    <mergeCell ref="B45:D45"/>
    <mergeCell ref="P47:P48"/>
    <mergeCell ref="N47:N48"/>
    <mergeCell ref="G52:L52"/>
    <mergeCell ref="A41:X41"/>
    <mergeCell ref="A42:X42"/>
    <mergeCell ref="A20:A23"/>
    <mergeCell ref="C20:C21"/>
    <mergeCell ref="D20:D21"/>
    <mergeCell ref="E20:E21"/>
    <mergeCell ref="F20:F23"/>
    <mergeCell ref="X20:X22"/>
    <mergeCell ref="C22:C23"/>
    <mergeCell ref="G56:L56"/>
    <mergeCell ref="F53:F56"/>
    <mergeCell ref="F47:F48"/>
    <mergeCell ref="W47:W48"/>
    <mergeCell ref="X49:X51"/>
    <mergeCell ref="B20:B21"/>
    <mergeCell ref="A108:A111"/>
    <mergeCell ref="C108:C109"/>
    <mergeCell ref="E14:E15"/>
    <mergeCell ref="V94:V95"/>
    <mergeCell ref="Q94:T94"/>
    <mergeCell ref="A49:A52"/>
    <mergeCell ref="C49:C50"/>
    <mergeCell ref="D49:D50"/>
    <mergeCell ref="E49:E50"/>
    <mergeCell ref="B51:B52"/>
    <mergeCell ref="F57:F60"/>
    <mergeCell ref="G94:G95"/>
    <mergeCell ref="H94:K94"/>
    <mergeCell ref="D94:D95"/>
    <mergeCell ref="A46:X46"/>
    <mergeCell ref="U14:U15"/>
    <mergeCell ref="V14:V15"/>
    <mergeCell ref="W14:W15"/>
    <mergeCell ref="U47:U48"/>
    <mergeCell ref="U94:U95"/>
    <mergeCell ref="Q47:T47"/>
    <mergeCell ref="F49:F52"/>
    <mergeCell ref="E53:E54"/>
    <mergeCell ref="D55:D56"/>
    <mergeCell ref="G60:L60"/>
    <mergeCell ref="O60:V60"/>
    <mergeCell ref="A104:A107"/>
    <mergeCell ref="C106:C107"/>
    <mergeCell ref="D106:D107"/>
    <mergeCell ref="E106:E107"/>
    <mergeCell ref="G107:L107"/>
    <mergeCell ref="B96:B97"/>
    <mergeCell ref="B98:B99"/>
    <mergeCell ref="A96:A99"/>
    <mergeCell ref="A94:A95"/>
    <mergeCell ref="E63:E64"/>
    <mergeCell ref="A61:A64"/>
    <mergeCell ref="C61:C62"/>
    <mergeCell ref="D61:D62"/>
    <mergeCell ref="D63:D64"/>
    <mergeCell ref="A57:A60"/>
    <mergeCell ref="O103:V103"/>
    <mergeCell ref="B106:B107"/>
    <mergeCell ref="B104:B105"/>
    <mergeCell ref="C104:C105"/>
    <mergeCell ref="D104:D105"/>
    <mergeCell ref="B57:B58"/>
    <mergeCell ref="C57:C58"/>
    <mergeCell ref="X100:X102"/>
    <mergeCell ref="B102:B103"/>
    <mergeCell ref="C102:C103"/>
    <mergeCell ref="D102:D103"/>
    <mergeCell ref="E102:E103"/>
    <mergeCell ref="G103:L103"/>
    <mergeCell ref="D116:D117"/>
    <mergeCell ref="A100:A103"/>
    <mergeCell ref="B100:B101"/>
    <mergeCell ref="C100:C101"/>
    <mergeCell ref="D100:D101"/>
    <mergeCell ref="E100:E101"/>
    <mergeCell ref="F100:F103"/>
    <mergeCell ref="D112:D113"/>
    <mergeCell ref="E116:E117"/>
    <mergeCell ref="F116:F119"/>
    <mergeCell ref="E112:E113"/>
    <mergeCell ref="F112:F115"/>
    <mergeCell ref="B108:B109"/>
    <mergeCell ref="D110:D111"/>
    <mergeCell ref="E110:E111"/>
    <mergeCell ref="F104:F107"/>
    <mergeCell ref="B110:B111"/>
    <mergeCell ref="O119:V119"/>
    <mergeCell ref="C134:H134"/>
    <mergeCell ref="X124:X126"/>
    <mergeCell ref="B126:B127"/>
    <mergeCell ref="C126:C127"/>
    <mergeCell ref="D126:D127"/>
    <mergeCell ref="E126:E127"/>
    <mergeCell ref="G127:L127"/>
    <mergeCell ref="O127:V127"/>
    <mergeCell ref="F120:F123"/>
    <mergeCell ref="O123:V123"/>
    <mergeCell ref="C128:F128"/>
    <mergeCell ref="C131:H131"/>
    <mergeCell ref="G123:L123"/>
    <mergeCell ref="G119:L119"/>
    <mergeCell ref="F124:F127"/>
    <mergeCell ref="X120:X122"/>
    <mergeCell ref="X112:X114"/>
    <mergeCell ref="B114:B115"/>
    <mergeCell ref="C114:C115"/>
    <mergeCell ref="D114:D115"/>
    <mergeCell ref="E114:E115"/>
    <mergeCell ref="G115:L115"/>
    <mergeCell ref="O115:V115"/>
    <mergeCell ref="B112:B113"/>
    <mergeCell ref="C112:C113"/>
    <mergeCell ref="Q7:T7"/>
    <mergeCell ref="U7:U8"/>
    <mergeCell ref="V7:V8"/>
    <mergeCell ref="X7:X8"/>
    <mergeCell ref="F9:F12"/>
    <mergeCell ref="X9:X11"/>
    <mergeCell ref="B11:B12"/>
    <mergeCell ref="C11:C12"/>
    <mergeCell ref="D11:D12"/>
    <mergeCell ref="E7:E8"/>
    <mergeCell ref="F7:F8"/>
    <mergeCell ref="G7:G8"/>
    <mergeCell ref="H7:K7"/>
    <mergeCell ref="L7:L8"/>
    <mergeCell ref="M7:M8"/>
    <mergeCell ref="N7:N8"/>
    <mergeCell ref="O7:O8"/>
    <mergeCell ref="P7:P8"/>
    <mergeCell ref="D7:D8"/>
    <mergeCell ref="B5:D5"/>
    <mergeCell ref="A9:A12"/>
    <mergeCell ref="B9:B10"/>
    <mergeCell ref="C9:C10"/>
    <mergeCell ref="D9:D10"/>
    <mergeCell ref="E9:E10"/>
    <mergeCell ref="D16:D17"/>
    <mergeCell ref="E16:E17"/>
    <mergeCell ref="B16:B17"/>
    <mergeCell ref="C16:C17"/>
    <mergeCell ref="D14:D15"/>
    <mergeCell ref="E11:E12"/>
  </mergeCells>
  <phoneticPr fontId="0" type="noConversion"/>
  <printOptions horizontalCentered="1"/>
  <pageMargins left="0.23622047244094491" right="0.23622047244094491" top="0.51181102362204722" bottom="0.51181102362204722" header="3.937007874015748E-2" footer="3.937007874015748E-2"/>
  <pageSetup paperSize="9" scale="65" orientation="landscape" verticalDpi="360" r:id="rId1"/>
  <rowBreaks count="2" manualBreakCount="2">
    <brk id="38" max="23" man="1"/>
    <brk id="86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0"/>
  <sheetViews>
    <sheetView view="pageBreakPreview" zoomScale="80" zoomScaleSheetLayoutView="80" workbookViewId="0">
      <selection activeCell="Z25" sqref="Z25"/>
    </sheetView>
  </sheetViews>
  <sheetFormatPr defaultColWidth="9.140625" defaultRowHeight="15"/>
  <cols>
    <col min="1" max="1" width="4" style="8" customWidth="1"/>
    <col min="2" max="2" width="15.5703125" style="42" customWidth="1"/>
    <col min="3" max="3" width="23.85546875" style="8" customWidth="1"/>
    <col min="4" max="4" width="6.42578125" style="8" customWidth="1"/>
    <col min="5" max="5" width="6" style="8" customWidth="1"/>
    <col min="6" max="6" width="17.28515625" style="8" customWidth="1"/>
    <col min="7" max="7" width="14.7109375" style="8" customWidth="1"/>
    <col min="8" max="11" width="5.7109375" style="8" customWidth="1"/>
    <col min="12" max="12" width="8.7109375" style="8" customWidth="1"/>
    <col min="13" max="13" width="8.42578125" style="8" customWidth="1"/>
    <col min="14" max="15" width="8.5703125" style="8" customWidth="1"/>
    <col min="16" max="16" width="8.28515625" style="8" customWidth="1"/>
    <col min="17" max="20" width="5.7109375" style="8" customWidth="1"/>
    <col min="21" max="21" width="8.5703125" style="8" customWidth="1"/>
    <col min="22" max="22" width="8.7109375" style="8" customWidth="1"/>
    <col min="23" max="23" width="10.7109375" style="8" customWidth="1"/>
    <col min="24" max="24" width="8.28515625" style="8" customWidth="1"/>
    <col min="25" max="16384" width="9.140625" style="1"/>
  </cols>
  <sheetData>
    <row r="1" spans="1:27" ht="20.100000000000001" customHeight="1">
      <c r="A1" s="198" t="s">
        <v>68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7" ht="20.100000000000001" customHeight="1">
      <c r="A2" s="198" t="s">
        <v>264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7" ht="20.100000000000001" customHeight="1">
      <c r="B3" s="8"/>
      <c r="C3" s="9"/>
      <c r="D3" s="9"/>
    </row>
    <row r="4" spans="1:27" ht="18" customHeight="1" thickBot="1">
      <c r="B4" s="220" t="s">
        <v>224</v>
      </c>
      <c r="C4" s="220"/>
      <c r="G4" s="9"/>
      <c r="P4" s="9" t="s">
        <v>69</v>
      </c>
    </row>
    <row r="5" spans="1:27" ht="18" customHeight="1" thickBot="1">
      <c r="A5" s="190" t="s">
        <v>90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2"/>
    </row>
    <row r="6" spans="1:27" ht="18" customHeight="1" thickBot="1">
      <c r="A6" s="178" t="s">
        <v>0</v>
      </c>
      <c r="B6" s="10" t="s">
        <v>2</v>
      </c>
      <c r="C6" s="178" t="s">
        <v>1</v>
      </c>
      <c r="D6" s="144" t="s">
        <v>28</v>
      </c>
      <c r="E6" s="181" t="s">
        <v>27</v>
      </c>
      <c r="F6" s="208" t="s">
        <v>17</v>
      </c>
      <c r="G6" s="189" t="s">
        <v>3</v>
      </c>
      <c r="H6" s="183" t="s">
        <v>37</v>
      </c>
      <c r="I6" s="184"/>
      <c r="J6" s="184"/>
      <c r="K6" s="185"/>
      <c r="L6" s="182" t="s">
        <v>32</v>
      </c>
      <c r="M6" s="182" t="s">
        <v>33</v>
      </c>
      <c r="N6" s="182" t="s">
        <v>34</v>
      </c>
      <c r="O6" s="206" t="s">
        <v>26</v>
      </c>
      <c r="P6" s="181" t="s">
        <v>31</v>
      </c>
      <c r="Q6" s="183" t="s">
        <v>38</v>
      </c>
      <c r="R6" s="184"/>
      <c r="S6" s="184"/>
      <c r="T6" s="185"/>
      <c r="U6" s="182" t="s">
        <v>30</v>
      </c>
      <c r="V6" s="182" t="s">
        <v>29</v>
      </c>
      <c r="W6" s="182" t="s">
        <v>35</v>
      </c>
      <c r="X6" s="182" t="s">
        <v>42</v>
      </c>
    </row>
    <row r="7" spans="1:27" ht="18" customHeight="1" thickBot="1">
      <c r="A7" s="179"/>
      <c r="B7" s="37" t="s">
        <v>16</v>
      </c>
      <c r="C7" s="207"/>
      <c r="D7" s="145"/>
      <c r="E7" s="159"/>
      <c r="F7" s="161"/>
      <c r="G7" s="163"/>
      <c r="H7" s="123" t="s">
        <v>19</v>
      </c>
      <c r="I7" s="123" t="s">
        <v>20</v>
      </c>
      <c r="J7" s="123" t="s">
        <v>21</v>
      </c>
      <c r="K7" s="123" t="s">
        <v>22</v>
      </c>
      <c r="L7" s="151" t="s">
        <v>11</v>
      </c>
      <c r="M7" s="151" t="s">
        <v>23</v>
      </c>
      <c r="N7" s="151" t="s">
        <v>24</v>
      </c>
      <c r="O7" s="165"/>
      <c r="P7" s="159" t="s">
        <v>25</v>
      </c>
      <c r="Q7" s="123" t="s">
        <v>5</v>
      </c>
      <c r="R7" s="123" t="s">
        <v>6</v>
      </c>
      <c r="S7" s="123" t="s">
        <v>7</v>
      </c>
      <c r="T7" s="123" t="s">
        <v>8</v>
      </c>
      <c r="U7" s="151" t="s">
        <v>10</v>
      </c>
      <c r="V7" s="151" t="s">
        <v>9</v>
      </c>
      <c r="W7" s="151" t="s">
        <v>12</v>
      </c>
      <c r="X7" s="151" t="s">
        <v>15</v>
      </c>
    </row>
    <row r="8" spans="1:27" s="127" customFormat="1" ht="18" customHeight="1" thickBot="1">
      <c r="A8" s="133">
        <v>1</v>
      </c>
      <c r="B8" s="142" t="s">
        <v>101</v>
      </c>
      <c r="C8" s="138" t="s">
        <v>157</v>
      </c>
      <c r="D8" s="140">
        <v>1999</v>
      </c>
      <c r="E8" s="140" t="s">
        <v>44</v>
      </c>
      <c r="F8" s="136" t="s">
        <v>159</v>
      </c>
      <c r="G8" s="3" t="s">
        <v>4</v>
      </c>
      <c r="H8" s="13">
        <v>9</v>
      </c>
      <c r="I8" s="14">
        <v>8.4</v>
      </c>
      <c r="J8" s="15">
        <v>9.1999999999999993</v>
      </c>
      <c r="K8" s="16">
        <v>8.9</v>
      </c>
      <c r="L8" s="17">
        <v>0</v>
      </c>
      <c r="M8" s="18">
        <f>(H8+I8+J8+K8-MAX(H8:K8)-MIN(H8:K8))/2</f>
        <v>8.9499999999999993</v>
      </c>
      <c r="N8" s="47">
        <f>M8*2</f>
        <v>17.899999999999999</v>
      </c>
      <c r="O8" s="20">
        <v>93</v>
      </c>
      <c r="P8" s="51">
        <v>0.93</v>
      </c>
      <c r="Q8" s="13">
        <v>8.6999999999999993</v>
      </c>
      <c r="R8" s="14">
        <v>9</v>
      </c>
      <c r="S8" s="15">
        <v>9</v>
      </c>
      <c r="T8" s="16">
        <v>8.6</v>
      </c>
      <c r="U8" s="18">
        <f>(Q8+R8+S8+T8-MAX(Q8:T8)-MIN(Q8:T8))/2</f>
        <v>8.8499999999999979</v>
      </c>
      <c r="V8" s="19">
        <v>0.3</v>
      </c>
      <c r="W8" s="52">
        <f>SUM(U8,N8,P8)-L8-V8</f>
        <v>27.379999999999995</v>
      </c>
      <c r="X8" s="153" t="s">
        <v>66</v>
      </c>
      <c r="Y8" s="1"/>
      <c r="Z8" s="1"/>
      <c r="AA8" s="1"/>
    </row>
    <row r="9" spans="1:27" s="127" customFormat="1" ht="18" customHeight="1" thickBot="1">
      <c r="A9" s="134"/>
      <c r="B9" s="143"/>
      <c r="C9" s="139"/>
      <c r="D9" s="141"/>
      <c r="E9" s="141"/>
      <c r="F9" s="141"/>
      <c r="G9" s="4" t="s">
        <v>18</v>
      </c>
      <c r="H9" s="13">
        <v>8.5</v>
      </c>
      <c r="I9" s="14">
        <v>8</v>
      </c>
      <c r="J9" s="15">
        <v>8.4</v>
      </c>
      <c r="K9" s="16">
        <v>8.5</v>
      </c>
      <c r="L9" s="17">
        <v>0</v>
      </c>
      <c r="M9" s="18">
        <f t="shared" ref="M9:M10" si="0">(H9+I9+J9+K9-MAX(H9:K9)-MIN(H9:K9))/2</f>
        <v>8.4499999999999993</v>
      </c>
      <c r="N9" s="47">
        <f t="shared" ref="N9:N10" si="1">M9*2</f>
        <v>16.899999999999999</v>
      </c>
      <c r="O9" s="20">
        <v>79</v>
      </c>
      <c r="P9" s="51">
        <v>0.79</v>
      </c>
      <c r="Q9" s="13">
        <v>8.8000000000000007</v>
      </c>
      <c r="R9" s="14">
        <v>8</v>
      </c>
      <c r="S9" s="15">
        <v>8.4</v>
      </c>
      <c r="T9" s="16">
        <v>8.5</v>
      </c>
      <c r="U9" s="18">
        <f t="shared" ref="U9:U10" si="2">(Q9+R9+S9+T9-MAX(Q9:T9)-MIN(Q9:T9))/2</f>
        <v>8.4500000000000011</v>
      </c>
      <c r="V9" s="19">
        <v>0</v>
      </c>
      <c r="W9" s="52">
        <f>SUM(U9,N9,P9)-L9-V9</f>
        <v>26.14</v>
      </c>
      <c r="X9" s="154"/>
      <c r="Y9" s="1"/>
      <c r="Z9" s="1"/>
      <c r="AA9" s="1"/>
    </row>
    <row r="10" spans="1:27" s="127" customFormat="1" ht="18" customHeight="1" thickBot="1">
      <c r="A10" s="134"/>
      <c r="B10" s="176"/>
      <c r="C10" s="139" t="s">
        <v>158</v>
      </c>
      <c r="D10" s="141">
        <v>2004</v>
      </c>
      <c r="E10" s="141" t="s">
        <v>60</v>
      </c>
      <c r="F10" s="141"/>
      <c r="G10" s="46" t="s">
        <v>39</v>
      </c>
      <c r="H10" s="13">
        <v>8.5</v>
      </c>
      <c r="I10" s="14">
        <v>8.5</v>
      </c>
      <c r="J10" s="15">
        <v>8.4</v>
      </c>
      <c r="K10" s="16">
        <v>8.6</v>
      </c>
      <c r="L10" s="17">
        <v>0</v>
      </c>
      <c r="M10" s="18">
        <f t="shared" si="0"/>
        <v>8.5</v>
      </c>
      <c r="N10" s="47">
        <f t="shared" si="1"/>
        <v>17</v>
      </c>
      <c r="O10" s="20">
        <v>95</v>
      </c>
      <c r="P10" s="51">
        <v>0.95</v>
      </c>
      <c r="Q10" s="13">
        <v>8.6</v>
      </c>
      <c r="R10" s="14">
        <v>8.8000000000000007</v>
      </c>
      <c r="S10" s="15">
        <v>9.1</v>
      </c>
      <c r="T10" s="16">
        <v>8.6999999999999993</v>
      </c>
      <c r="U10" s="18">
        <f t="shared" si="2"/>
        <v>8.75</v>
      </c>
      <c r="V10" s="19">
        <v>0</v>
      </c>
      <c r="W10" s="52">
        <f t="shared" ref="W10" si="3">SUM(U10,N10,P10)-L10-V10</f>
        <v>26.7</v>
      </c>
      <c r="X10" s="155"/>
      <c r="Y10" s="1"/>
      <c r="Z10" s="1"/>
      <c r="AA10" s="1"/>
    </row>
    <row r="11" spans="1:27" s="127" customFormat="1" ht="18" customHeight="1" thickBot="1">
      <c r="A11" s="135"/>
      <c r="B11" s="177"/>
      <c r="C11" s="157"/>
      <c r="D11" s="152"/>
      <c r="E11" s="146"/>
      <c r="F11" s="152"/>
      <c r="G11" s="166" t="s">
        <v>36</v>
      </c>
      <c r="H11" s="167"/>
      <c r="I11" s="167"/>
      <c r="J11" s="167"/>
      <c r="K11" s="167"/>
      <c r="L11" s="168"/>
      <c r="M11" s="25">
        <f>SUM(M8:M10)-L8-L9-L10</f>
        <v>25.9</v>
      </c>
      <c r="N11" s="26"/>
      <c r="O11" s="172" t="s">
        <v>40</v>
      </c>
      <c r="P11" s="173"/>
      <c r="Q11" s="173"/>
      <c r="R11" s="173"/>
      <c r="S11" s="173"/>
      <c r="T11" s="173"/>
      <c r="U11" s="173"/>
      <c r="V11" s="174"/>
      <c r="W11" s="45">
        <f>SUM(W8:W10)</f>
        <v>80.22</v>
      </c>
      <c r="X11" s="27">
        <f>M11</f>
        <v>25.9</v>
      </c>
      <c r="Y11" s="1"/>
      <c r="Z11" s="1"/>
      <c r="AA11" s="1"/>
    </row>
    <row r="12" spans="1:27" ht="20.100000000000001" customHeight="1" thickBot="1">
      <c r="A12" s="190" t="s">
        <v>117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2"/>
    </row>
    <row r="13" spans="1:27" ht="20.100000000000001" customHeight="1" thickBot="1">
      <c r="A13" s="178" t="s">
        <v>0</v>
      </c>
      <c r="B13" s="10" t="s">
        <v>2</v>
      </c>
      <c r="C13" s="178" t="s">
        <v>1</v>
      </c>
      <c r="D13" s="144" t="s">
        <v>28</v>
      </c>
      <c r="E13" s="181" t="s">
        <v>27</v>
      </c>
      <c r="F13" s="208" t="s">
        <v>17</v>
      </c>
      <c r="G13" s="189" t="s">
        <v>3</v>
      </c>
      <c r="H13" s="183" t="s">
        <v>37</v>
      </c>
      <c r="I13" s="184"/>
      <c r="J13" s="184"/>
      <c r="K13" s="185"/>
      <c r="L13" s="182" t="s">
        <v>32</v>
      </c>
      <c r="M13" s="182" t="s">
        <v>33</v>
      </c>
      <c r="N13" s="182" t="s">
        <v>34</v>
      </c>
      <c r="O13" s="206" t="s">
        <v>26</v>
      </c>
      <c r="P13" s="181" t="s">
        <v>31</v>
      </c>
      <c r="Q13" s="183" t="s">
        <v>38</v>
      </c>
      <c r="R13" s="184"/>
      <c r="S13" s="184"/>
      <c r="T13" s="185"/>
      <c r="U13" s="182" t="s">
        <v>30</v>
      </c>
      <c r="V13" s="182" t="s">
        <v>29</v>
      </c>
      <c r="W13" s="182" t="s">
        <v>35</v>
      </c>
      <c r="X13" s="182" t="s">
        <v>42</v>
      </c>
    </row>
    <row r="14" spans="1:27" ht="20.100000000000001" customHeight="1" thickBot="1">
      <c r="A14" s="179"/>
      <c r="B14" s="37" t="s">
        <v>16</v>
      </c>
      <c r="C14" s="207"/>
      <c r="D14" s="145"/>
      <c r="E14" s="159"/>
      <c r="F14" s="161"/>
      <c r="G14" s="163"/>
      <c r="H14" s="123" t="s">
        <v>19</v>
      </c>
      <c r="I14" s="123" t="s">
        <v>20</v>
      </c>
      <c r="J14" s="123" t="s">
        <v>21</v>
      </c>
      <c r="K14" s="123" t="s">
        <v>22</v>
      </c>
      <c r="L14" s="151" t="s">
        <v>11</v>
      </c>
      <c r="M14" s="151" t="s">
        <v>23</v>
      </c>
      <c r="N14" s="151" t="s">
        <v>24</v>
      </c>
      <c r="O14" s="165"/>
      <c r="P14" s="159" t="s">
        <v>25</v>
      </c>
      <c r="Q14" s="123" t="s">
        <v>5</v>
      </c>
      <c r="R14" s="123" t="s">
        <v>6</v>
      </c>
      <c r="S14" s="123" t="s">
        <v>7</v>
      </c>
      <c r="T14" s="123" t="s">
        <v>8</v>
      </c>
      <c r="U14" s="151" t="s">
        <v>10</v>
      </c>
      <c r="V14" s="151" t="s">
        <v>9</v>
      </c>
      <c r="W14" s="151" t="s">
        <v>12</v>
      </c>
      <c r="X14" s="151" t="s">
        <v>15</v>
      </c>
    </row>
    <row r="15" spans="1:27" s="127" customFormat="1" ht="20.100000000000001" customHeight="1" thickBot="1">
      <c r="A15" s="133">
        <v>1</v>
      </c>
      <c r="B15" s="136" t="s">
        <v>195</v>
      </c>
      <c r="C15" s="138" t="s">
        <v>200</v>
      </c>
      <c r="D15" s="140">
        <v>2000</v>
      </c>
      <c r="E15" s="199" t="s">
        <v>60</v>
      </c>
      <c r="F15" s="136" t="s">
        <v>199</v>
      </c>
      <c r="G15" s="3" t="s">
        <v>4</v>
      </c>
      <c r="H15" s="13">
        <v>9</v>
      </c>
      <c r="I15" s="14">
        <v>9.1999999999999993</v>
      </c>
      <c r="J15" s="15">
        <v>9.1</v>
      </c>
      <c r="K15" s="16">
        <v>9.1999999999999993</v>
      </c>
      <c r="L15" s="17">
        <v>0</v>
      </c>
      <c r="M15" s="18">
        <f>(H15+I15+J15+K15-MAX(H15:K15)-MIN(H15:K15))/2</f>
        <v>9.15</v>
      </c>
      <c r="N15" s="47">
        <f>M15*2</f>
        <v>18.3</v>
      </c>
      <c r="O15" s="20">
        <v>94</v>
      </c>
      <c r="P15" s="51">
        <v>0.94</v>
      </c>
      <c r="Q15" s="13">
        <v>8.6</v>
      </c>
      <c r="R15" s="14">
        <v>8.4</v>
      </c>
      <c r="S15" s="15">
        <v>8.5</v>
      </c>
      <c r="T15" s="16">
        <v>8.5</v>
      </c>
      <c r="U15" s="18">
        <f>(Q15+R15+S15+T15-MAX(Q15:T15)-MIN(Q15:T15))/2</f>
        <v>8.5</v>
      </c>
      <c r="V15" s="19">
        <v>0.5</v>
      </c>
      <c r="W15" s="52">
        <f>SUM(U15,N15,P15)-L15-V15</f>
        <v>27.240000000000002</v>
      </c>
      <c r="X15" s="153" t="s">
        <v>44</v>
      </c>
      <c r="Y15" s="1"/>
      <c r="Z15" s="1"/>
      <c r="AA15" s="1"/>
    </row>
    <row r="16" spans="1:27" s="127" customFormat="1" ht="20.100000000000001" customHeight="1" thickBot="1">
      <c r="A16" s="134"/>
      <c r="B16" s="137"/>
      <c r="C16" s="139"/>
      <c r="D16" s="180"/>
      <c r="E16" s="200"/>
      <c r="F16" s="141"/>
      <c r="G16" s="4" t="s">
        <v>18</v>
      </c>
      <c r="H16" s="13">
        <v>8.8000000000000007</v>
      </c>
      <c r="I16" s="14">
        <v>9</v>
      </c>
      <c r="J16" s="15">
        <v>9</v>
      </c>
      <c r="K16" s="16">
        <v>8.6999999999999993</v>
      </c>
      <c r="L16" s="17">
        <v>0</v>
      </c>
      <c r="M16" s="18">
        <f t="shared" ref="M16:M17" si="4">(H16+I16+J16+K16-MAX(H16:K16)-MIN(H16:K16))/2</f>
        <v>8.9</v>
      </c>
      <c r="N16" s="47">
        <f t="shared" ref="N16:N17" si="5">M16*2</f>
        <v>17.8</v>
      </c>
      <c r="O16" s="20">
        <v>84</v>
      </c>
      <c r="P16" s="51">
        <v>0.84</v>
      </c>
      <c r="Q16" s="13">
        <v>8.5</v>
      </c>
      <c r="R16" s="14">
        <v>8.5</v>
      </c>
      <c r="S16" s="15">
        <v>8.6</v>
      </c>
      <c r="T16" s="16">
        <v>8.6999999999999993</v>
      </c>
      <c r="U16" s="18">
        <f t="shared" ref="U16:U17" si="6">(Q16+R16+S16+T16-MAX(Q16:T16)-MIN(Q16:T16))/2</f>
        <v>8.5499999999999989</v>
      </c>
      <c r="V16" s="19">
        <v>0.5</v>
      </c>
      <c r="W16" s="52">
        <f t="shared" ref="W16:W17" si="7">SUM(U16,N16,P16)-L16-V16</f>
        <v>26.69</v>
      </c>
      <c r="X16" s="154"/>
      <c r="Y16" s="1"/>
      <c r="Z16" s="1"/>
      <c r="AA16" s="1"/>
    </row>
    <row r="17" spans="1:27" s="127" customFormat="1" ht="20.100000000000001" customHeight="1" thickBot="1">
      <c r="A17" s="134"/>
      <c r="B17" s="137" t="s">
        <v>196</v>
      </c>
      <c r="C17" s="139" t="s">
        <v>201</v>
      </c>
      <c r="D17" s="141">
        <v>2005</v>
      </c>
      <c r="E17" s="141" t="s">
        <v>60</v>
      </c>
      <c r="F17" s="141"/>
      <c r="G17" s="46" t="s">
        <v>39</v>
      </c>
      <c r="H17" s="13">
        <v>9</v>
      </c>
      <c r="I17" s="14">
        <v>9</v>
      </c>
      <c r="J17" s="15">
        <v>9.1</v>
      </c>
      <c r="K17" s="16">
        <v>9.1</v>
      </c>
      <c r="L17" s="17">
        <v>0</v>
      </c>
      <c r="M17" s="18">
        <f t="shared" si="4"/>
        <v>9.0500000000000007</v>
      </c>
      <c r="N17" s="47">
        <f t="shared" si="5"/>
        <v>18.100000000000001</v>
      </c>
      <c r="O17" s="20">
        <v>111</v>
      </c>
      <c r="P17" s="51">
        <v>1.1100000000000001</v>
      </c>
      <c r="Q17" s="13">
        <v>8.6999999999999993</v>
      </c>
      <c r="R17" s="14">
        <v>8.6999999999999993</v>
      </c>
      <c r="S17" s="15">
        <v>8.6</v>
      </c>
      <c r="T17" s="16">
        <v>8.4</v>
      </c>
      <c r="U17" s="18">
        <f t="shared" si="6"/>
        <v>8.6499999999999986</v>
      </c>
      <c r="V17" s="19">
        <v>0.5</v>
      </c>
      <c r="W17" s="52">
        <f t="shared" si="7"/>
        <v>27.36</v>
      </c>
      <c r="X17" s="155"/>
      <c r="Y17" s="1"/>
      <c r="Z17" s="1"/>
      <c r="AA17" s="1"/>
    </row>
    <row r="18" spans="1:27" s="127" customFormat="1" ht="20.100000000000001" customHeight="1" thickBot="1">
      <c r="A18" s="135"/>
      <c r="B18" s="156"/>
      <c r="C18" s="157"/>
      <c r="D18" s="152"/>
      <c r="E18" s="152"/>
      <c r="F18" s="152"/>
      <c r="G18" s="166" t="s">
        <v>36</v>
      </c>
      <c r="H18" s="167"/>
      <c r="I18" s="167"/>
      <c r="J18" s="167"/>
      <c r="K18" s="167"/>
      <c r="L18" s="168"/>
      <c r="M18" s="25">
        <f>SUM(M15:M17)-L15-L16-L17</f>
        <v>27.1</v>
      </c>
      <c r="N18" s="26"/>
      <c r="O18" s="172" t="s">
        <v>40</v>
      </c>
      <c r="P18" s="173"/>
      <c r="Q18" s="173"/>
      <c r="R18" s="173"/>
      <c r="S18" s="173"/>
      <c r="T18" s="173"/>
      <c r="U18" s="173"/>
      <c r="V18" s="174"/>
      <c r="W18" s="45">
        <f>SUM(W15:W17)</f>
        <v>81.290000000000006</v>
      </c>
      <c r="X18" s="27">
        <f>M18</f>
        <v>27.1</v>
      </c>
      <c r="Y18" s="1"/>
      <c r="Z18" s="1"/>
      <c r="AA18" s="1"/>
    </row>
    <row r="19" spans="1:27" s="127" customFormat="1" ht="20.100000000000001" customHeight="1" thickBot="1">
      <c r="A19" s="133">
        <v>2</v>
      </c>
      <c r="B19" s="136" t="s">
        <v>118</v>
      </c>
      <c r="C19" s="138" t="s">
        <v>120</v>
      </c>
      <c r="D19" s="140">
        <v>2005</v>
      </c>
      <c r="E19" s="199" t="s">
        <v>60</v>
      </c>
      <c r="F19" s="136" t="s">
        <v>266</v>
      </c>
      <c r="G19" s="3" t="s">
        <v>4</v>
      </c>
      <c r="H19" s="13">
        <v>9</v>
      </c>
      <c r="I19" s="14">
        <v>9.1999999999999993</v>
      </c>
      <c r="J19" s="15">
        <v>9.1</v>
      </c>
      <c r="K19" s="16">
        <v>9.1999999999999993</v>
      </c>
      <c r="L19" s="17">
        <v>0</v>
      </c>
      <c r="M19" s="18">
        <f>(H19+I19+J19+K19-MAX(H19:K19)-MIN(H19:K19))/2</f>
        <v>9.15</v>
      </c>
      <c r="N19" s="47">
        <f>M19*2</f>
        <v>18.3</v>
      </c>
      <c r="O19" s="20">
        <v>91</v>
      </c>
      <c r="P19" s="51">
        <v>0.91</v>
      </c>
      <c r="Q19" s="13">
        <v>8</v>
      </c>
      <c r="R19" s="14">
        <v>8</v>
      </c>
      <c r="S19" s="15">
        <v>8.5</v>
      </c>
      <c r="T19" s="16">
        <v>7.9</v>
      </c>
      <c r="U19" s="18">
        <f>(Q19+R19+S19+T19-MAX(Q19:T19)-MIN(Q19:T19))/2</f>
        <v>7.9999999999999991</v>
      </c>
      <c r="V19" s="19">
        <v>0.5</v>
      </c>
      <c r="W19" s="52">
        <f>SUM(U19,N19,P19)-L19-V19</f>
        <v>26.71</v>
      </c>
      <c r="X19" s="153" t="s">
        <v>44</v>
      </c>
      <c r="Y19" s="1"/>
      <c r="Z19" s="1"/>
      <c r="AA19" s="1"/>
    </row>
    <row r="20" spans="1:27" s="127" customFormat="1" ht="20.100000000000001" customHeight="1" thickBot="1">
      <c r="A20" s="134"/>
      <c r="B20" s="137"/>
      <c r="C20" s="139"/>
      <c r="D20" s="180"/>
      <c r="E20" s="200"/>
      <c r="F20" s="141"/>
      <c r="G20" s="4" t="s">
        <v>18</v>
      </c>
      <c r="H20" s="13">
        <v>8.6999999999999993</v>
      </c>
      <c r="I20" s="14">
        <v>9</v>
      </c>
      <c r="J20" s="15">
        <v>9</v>
      </c>
      <c r="K20" s="16">
        <v>8.8000000000000007</v>
      </c>
      <c r="L20" s="17">
        <v>0</v>
      </c>
      <c r="M20" s="18">
        <f t="shared" ref="M20:M21" si="8">(H20+I20+J20+K20-MAX(H20:K20)-MIN(H20:K20))/2</f>
        <v>8.9</v>
      </c>
      <c r="N20" s="47">
        <f t="shared" ref="N20:N21" si="9">M20*2</f>
        <v>17.8</v>
      </c>
      <c r="O20" s="20">
        <v>81</v>
      </c>
      <c r="P20" s="51">
        <v>0.81</v>
      </c>
      <c r="Q20" s="13">
        <v>8.5</v>
      </c>
      <c r="R20" s="14">
        <v>8.3000000000000007</v>
      </c>
      <c r="S20" s="15">
        <v>8.5</v>
      </c>
      <c r="T20" s="16">
        <v>8.5</v>
      </c>
      <c r="U20" s="18">
        <f t="shared" ref="U20:U21" si="10">(Q20+R20+S20+T20-MAX(Q20:T20)-MIN(Q20:T20))/2</f>
        <v>8.4999999999999982</v>
      </c>
      <c r="V20" s="19">
        <v>0.5</v>
      </c>
      <c r="W20" s="52">
        <f t="shared" ref="W20:W21" si="11">SUM(U20,N20,P20)-L20-V20</f>
        <v>26.609999999999996</v>
      </c>
      <c r="X20" s="154"/>
      <c r="Y20" s="1"/>
      <c r="Z20" s="1"/>
      <c r="AA20" s="1"/>
    </row>
    <row r="21" spans="1:27" s="127" customFormat="1" ht="20.100000000000001" customHeight="1" thickBot="1">
      <c r="A21" s="134"/>
      <c r="B21" s="137" t="s">
        <v>119</v>
      </c>
      <c r="C21" s="139" t="s">
        <v>121</v>
      </c>
      <c r="D21" s="141">
        <v>2001</v>
      </c>
      <c r="E21" s="141" t="s">
        <v>60</v>
      </c>
      <c r="F21" s="141"/>
      <c r="G21" s="46" t="s">
        <v>39</v>
      </c>
      <c r="H21" s="13">
        <v>9.1999999999999993</v>
      </c>
      <c r="I21" s="14">
        <v>9.1</v>
      </c>
      <c r="J21" s="15">
        <v>9</v>
      </c>
      <c r="K21" s="16">
        <v>9</v>
      </c>
      <c r="L21" s="17">
        <v>0</v>
      </c>
      <c r="M21" s="18">
        <f t="shared" si="8"/>
        <v>9.0499999999999989</v>
      </c>
      <c r="N21" s="47">
        <f t="shared" si="9"/>
        <v>18.099999999999998</v>
      </c>
      <c r="O21" s="20">
        <v>114</v>
      </c>
      <c r="P21" s="51">
        <v>1.1399999999999999</v>
      </c>
      <c r="Q21" s="13">
        <v>8.5</v>
      </c>
      <c r="R21" s="14">
        <v>8.5</v>
      </c>
      <c r="S21" s="15">
        <v>8.3000000000000007</v>
      </c>
      <c r="T21" s="16">
        <v>8.1999999999999993</v>
      </c>
      <c r="U21" s="18">
        <f t="shared" si="10"/>
        <v>8.4</v>
      </c>
      <c r="V21" s="19">
        <v>0.5</v>
      </c>
      <c r="W21" s="52">
        <f t="shared" si="11"/>
        <v>27.14</v>
      </c>
      <c r="X21" s="155"/>
      <c r="Y21" s="1"/>
      <c r="Z21" s="1"/>
      <c r="AA21" s="1"/>
    </row>
    <row r="22" spans="1:27" s="127" customFormat="1" ht="20.100000000000001" customHeight="1" thickBot="1">
      <c r="A22" s="135"/>
      <c r="B22" s="156"/>
      <c r="C22" s="157"/>
      <c r="D22" s="152"/>
      <c r="E22" s="152"/>
      <c r="F22" s="152"/>
      <c r="G22" s="166" t="s">
        <v>36</v>
      </c>
      <c r="H22" s="167"/>
      <c r="I22" s="167"/>
      <c r="J22" s="167"/>
      <c r="K22" s="167"/>
      <c r="L22" s="168"/>
      <c r="M22" s="25">
        <f>SUM(M19:M21)-L19-L20-L21</f>
        <v>27.1</v>
      </c>
      <c r="N22" s="26"/>
      <c r="O22" s="172" t="s">
        <v>40</v>
      </c>
      <c r="P22" s="173"/>
      <c r="Q22" s="173"/>
      <c r="R22" s="173"/>
      <c r="S22" s="173"/>
      <c r="T22" s="173"/>
      <c r="U22" s="173"/>
      <c r="V22" s="174"/>
      <c r="W22" s="45">
        <f>SUM(W19:W21)</f>
        <v>80.459999999999994</v>
      </c>
      <c r="X22" s="27">
        <f>M22</f>
        <v>27.1</v>
      </c>
      <c r="Y22" s="1"/>
      <c r="Z22" s="1"/>
      <c r="AA22" s="1"/>
    </row>
    <row r="23" spans="1:27" s="127" customFormat="1" ht="20.100000000000001" customHeight="1" thickBot="1">
      <c r="A23" s="133">
        <v>3</v>
      </c>
      <c r="B23" s="136" t="s">
        <v>195</v>
      </c>
      <c r="C23" s="138" t="s">
        <v>258</v>
      </c>
      <c r="D23" s="140">
        <v>2005</v>
      </c>
      <c r="E23" s="199" t="s">
        <v>60</v>
      </c>
      <c r="F23" s="136" t="s">
        <v>202</v>
      </c>
      <c r="G23" s="3" t="s">
        <v>4</v>
      </c>
      <c r="H23" s="13">
        <v>9</v>
      </c>
      <c r="I23" s="14">
        <v>9</v>
      </c>
      <c r="J23" s="15">
        <v>9</v>
      </c>
      <c r="K23" s="16">
        <v>9.1999999999999993</v>
      </c>
      <c r="L23" s="17">
        <v>0</v>
      </c>
      <c r="M23" s="18">
        <f>(H23+I23+J23+K23-MAX(H23:K23)-MIN(H23:K23))/2</f>
        <v>9.0000000000000018</v>
      </c>
      <c r="N23" s="47">
        <f>M23*2</f>
        <v>18.000000000000004</v>
      </c>
      <c r="O23" s="20">
        <v>95</v>
      </c>
      <c r="P23" s="51">
        <v>0.95</v>
      </c>
      <c r="Q23" s="13">
        <v>8.6</v>
      </c>
      <c r="R23" s="14">
        <v>8.9</v>
      </c>
      <c r="S23" s="15">
        <v>8.8000000000000007</v>
      </c>
      <c r="T23" s="16">
        <v>8.8000000000000007</v>
      </c>
      <c r="U23" s="18">
        <f>(Q23+R23+S23+T23-MAX(Q23:T23)-MIN(Q23:T23))/2</f>
        <v>8.8000000000000007</v>
      </c>
      <c r="V23" s="19">
        <v>0</v>
      </c>
      <c r="W23" s="52">
        <f>SUM(U23,N23,P23)-L23-V23</f>
        <v>27.750000000000004</v>
      </c>
      <c r="X23" s="153" t="str">
        <f>IF(M26&gt;=27,"МС","б\р")</f>
        <v>б\р</v>
      </c>
      <c r="Y23" s="1"/>
      <c r="Z23" s="1"/>
      <c r="AA23" s="1"/>
    </row>
    <row r="24" spans="1:27" s="127" customFormat="1" ht="20.100000000000001" customHeight="1" thickBot="1">
      <c r="A24" s="134"/>
      <c r="B24" s="137"/>
      <c r="C24" s="139"/>
      <c r="D24" s="141"/>
      <c r="E24" s="200"/>
      <c r="F24" s="141"/>
      <c r="G24" s="4" t="s">
        <v>18</v>
      </c>
      <c r="H24" s="13">
        <v>8.6</v>
      </c>
      <c r="I24" s="14">
        <v>8.9</v>
      </c>
      <c r="J24" s="15">
        <v>8.5</v>
      </c>
      <c r="K24" s="16">
        <v>8.4</v>
      </c>
      <c r="L24" s="17">
        <v>0</v>
      </c>
      <c r="M24" s="18">
        <f>(H24+I24+J24+K24-MAX(H24:K24)-MIN(H24:K24))/2</f>
        <v>8.5500000000000007</v>
      </c>
      <c r="N24" s="47">
        <f>M24*2</f>
        <v>17.100000000000001</v>
      </c>
      <c r="O24" s="20">
        <v>85</v>
      </c>
      <c r="P24" s="21">
        <v>0.85</v>
      </c>
      <c r="Q24" s="13">
        <v>8.6999999999999993</v>
      </c>
      <c r="R24" s="14">
        <v>8.6</v>
      </c>
      <c r="S24" s="15">
        <v>8.5</v>
      </c>
      <c r="T24" s="16">
        <v>8.6</v>
      </c>
      <c r="U24" s="18">
        <f>(Q24+R24+S24+T24-MAX(Q24:T24)-MIN(Q24:T24))/2</f>
        <v>8.6</v>
      </c>
      <c r="V24" s="19">
        <v>0</v>
      </c>
      <c r="W24" s="23">
        <f>SUM(U24,N24,P24)-L24-V24</f>
        <v>26.550000000000004</v>
      </c>
      <c r="X24" s="154"/>
      <c r="Y24" s="1"/>
      <c r="Z24" s="1"/>
      <c r="AA24" s="1"/>
    </row>
    <row r="25" spans="1:27" s="127" customFormat="1" ht="20.100000000000001" customHeight="1" thickBot="1">
      <c r="A25" s="134"/>
      <c r="B25" s="137" t="s">
        <v>196</v>
      </c>
      <c r="C25" s="139" t="s">
        <v>259</v>
      </c>
      <c r="D25" s="141">
        <v>2000</v>
      </c>
      <c r="E25" s="141" t="s">
        <v>60</v>
      </c>
      <c r="F25" s="141"/>
      <c r="G25" s="6" t="s">
        <v>39</v>
      </c>
      <c r="H25" s="96">
        <v>8.8000000000000007</v>
      </c>
      <c r="I25" s="97">
        <v>8.6999999999999993</v>
      </c>
      <c r="J25" s="98">
        <v>8.6</v>
      </c>
      <c r="K25" s="99">
        <v>8.8000000000000007</v>
      </c>
      <c r="L25" s="100">
        <v>0</v>
      </c>
      <c r="M25" s="101">
        <f>(H25+I25+J25+K25-MAX(H25:K25)-MIN(H25:K25))/2</f>
        <v>8.7500000000000036</v>
      </c>
      <c r="N25" s="102">
        <f>M25*2</f>
        <v>17.500000000000007</v>
      </c>
      <c r="O25" s="12">
        <v>120</v>
      </c>
      <c r="P25" s="21">
        <v>1.2</v>
      </c>
      <c r="Q25" s="96">
        <v>8</v>
      </c>
      <c r="R25" s="97">
        <v>8</v>
      </c>
      <c r="S25" s="98">
        <v>8.1999999999999993</v>
      </c>
      <c r="T25" s="99">
        <v>8.3000000000000007</v>
      </c>
      <c r="U25" s="18">
        <f>(Q25+R25+S25+T25-MAX(Q25:T25)-MIN(Q25:T25))/2</f>
        <v>8.1</v>
      </c>
      <c r="V25" s="24">
        <v>0</v>
      </c>
      <c r="W25" s="23">
        <f>SUM(U25,N25,P25)-L25-V25</f>
        <v>26.800000000000008</v>
      </c>
      <c r="X25" s="155"/>
      <c r="Y25" s="1"/>
      <c r="Z25" s="1"/>
      <c r="AA25" s="1"/>
    </row>
    <row r="26" spans="1:27" s="127" customFormat="1" ht="20.100000000000001" customHeight="1" thickBot="1">
      <c r="A26" s="135"/>
      <c r="B26" s="156"/>
      <c r="C26" s="157"/>
      <c r="D26" s="145"/>
      <c r="E26" s="152"/>
      <c r="F26" s="152"/>
      <c r="G26" s="166" t="s">
        <v>36</v>
      </c>
      <c r="H26" s="167"/>
      <c r="I26" s="167"/>
      <c r="J26" s="167"/>
      <c r="K26" s="167"/>
      <c r="L26" s="168"/>
      <c r="M26" s="25">
        <f>SUM(M23:M25)-L23-L24-L25</f>
        <v>26.300000000000008</v>
      </c>
      <c r="N26" s="26"/>
      <c r="O26" s="172" t="s">
        <v>40</v>
      </c>
      <c r="P26" s="173"/>
      <c r="Q26" s="173"/>
      <c r="R26" s="173"/>
      <c r="S26" s="173"/>
      <c r="T26" s="173"/>
      <c r="U26" s="173"/>
      <c r="V26" s="174"/>
      <c r="W26" s="45">
        <f>SUM(W23:W25)</f>
        <v>81.100000000000023</v>
      </c>
      <c r="X26" s="27">
        <f>M26</f>
        <v>26.300000000000008</v>
      </c>
      <c r="Y26" s="1"/>
      <c r="Z26" s="1"/>
      <c r="AA26" s="1"/>
    </row>
    <row r="27" spans="1:27" s="127" customFormat="1" ht="20.100000000000001" customHeight="1" thickBot="1">
      <c r="A27" s="133">
        <v>5</v>
      </c>
      <c r="B27" s="136" t="s">
        <v>195</v>
      </c>
      <c r="C27" s="138" t="s">
        <v>260</v>
      </c>
      <c r="D27" s="140">
        <v>2000</v>
      </c>
      <c r="E27" s="199" t="s">
        <v>60</v>
      </c>
      <c r="F27" s="136" t="s">
        <v>202</v>
      </c>
      <c r="G27" s="3" t="s">
        <v>4</v>
      </c>
      <c r="H27" s="13">
        <v>8.5</v>
      </c>
      <c r="I27" s="14">
        <v>8.6</v>
      </c>
      <c r="J27" s="15">
        <v>8.5</v>
      </c>
      <c r="K27" s="16">
        <v>8.4</v>
      </c>
      <c r="L27" s="17">
        <v>0.3</v>
      </c>
      <c r="M27" s="18">
        <f>(H27+I27+J27+K27-MAX(H27:K27)-MIN(H27:K27))/2</f>
        <v>8.5</v>
      </c>
      <c r="N27" s="47">
        <f>M27*2</f>
        <v>17</v>
      </c>
      <c r="O27" s="20">
        <v>82</v>
      </c>
      <c r="P27" s="51">
        <v>0.82</v>
      </c>
      <c r="Q27" s="13">
        <v>8.1999999999999993</v>
      </c>
      <c r="R27" s="14">
        <v>8</v>
      </c>
      <c r="S27" s="15">
        <v>8.1999999999999993</v>
      </c>
      <c r="T27" s="16">
        <v>8</v>
      </c>
      <c r="U27" s="18">
        <f>(Q27+R27+S27+T27-MAX(Q27:T27)-MIN(Q27:T27))/2</f>
        <v>8.1</v>
      </c>
      <c r="V27" s="19">
        <v>0.3</v>
      </c>
      <c r="W27" s="52">
        <f>SUM(U27,N27,P27)-L27-V27</f>
        <v>25.32</v>
      </c>
      <c r="X27" s="153" t="str">
        <f>IF(M30&gt;=27,"МС","б\р")</f>
        <v>б\р</v>
      </c>
      <c r="Y27" s="1"/>
      <c r="Z27" s="1"/>
      <c r="AA27" s="1"/>
    </row>
    <row r="28" spans="1:27" s="127" customFormat="1" ht="20.100000000000001" customHeight="1" thickBot="1">
      <c r="A28" s="134"/>
      <c r="B28" s="137"/>
      <c r="C28" s="139"/>
      <c r="D28" s="141"/>
      <c r="E28" s="200"/>
      <c r="F28" s="141"/>
      <c r="G28" s="4" t="s">
        <v>18</v>
      </c>
      <c r="H28" s="13">
        <v>8.8000000000000007</v>
      </c>
      <c r="I28" s="14">
        <v>9</v>
      </c>
      <c r="J28" s="15">
        <v>8.9</v>
      </c>
      <c r="K28" s="16">
        <v>9</v>
      </c>
      <c r="L28" s="17">
        <v>0</v>
      </c>
      <c r="M28" s="18">
        <f>(H28+I28+J28+K28-MAX(H28:K28)-MIN(H28:K28))/2</f>
        <v>8.9500000000000011</v>
      </c>
      <c r="N28" s="47">
        <f>M28*2</f>
        <v>17.900000000000002</v>
      </c>
      <c r="O28" s="20">
        <v>83</v>
      </c>
      <c r="P28" s="21">
        <v>0.83</v>
      </c>
      <c r="Q28" s="13">
        <v>8</v>
      </c>
      <c r="R28" s="14">
        <v>8.1999999999999993</v>
      </c>
      <c r="S28" s="15">
        <v>8.4</v>
      </c>
      <c r="T28" s="16">
        <v>8</v>
      </c>
      <c r="U28" s="18">
        <f>(Q28+R28+S28+T28-MAX(Q28:T28)-MIN(Q28:T28))/2</f>
        <v>8.1000000000000014</v>
      </c>
      <c r="V28" s="19">
        <v>0.3</v>
      </c>
      <c r="W28" s="23">
        <f>SUM(U28,N28,P28)-L28-V28</f>
        <v>26.53</v>
      </c>
      <c r="X28" s="154"/>
      <c r="Y28" s="1"/>
      <c r="Z28" s="1"/>
      <c r="AA28" s="1"/>
    </row>
    <row r="29" spans="1:27" s="127" customFormat="1" ht="20.100000000000001" customHeight="1" thickBot="1">
      <c r="A29" s="134"/>
      <c r="B29" s="137" t="s">
        <v>196</v>
      </c>
      <c r="C29" s="139" t="s">
        <v>261</v>
      </c>
      <c r="D29" s="141">
        <v>2000</v>
      </c>
      <c r="E29" s="141" t="s">
        <v>60</v>
      </c>
      <c r="F29" s="141"/>
      <c r="G29" s="46" t="s">
        <v>39</v>
      </c>
      <c r="H29" s="96">
        <v>8.6999999999999993</v>
      </c>
      <c r="I29" s="97">
        <v>8.9</v>
      </c>
      <c r="J29" s="98">
        <v>8.8000000000000007</v>
      </c>
      <c r="K29" s="99">
        <v>8.6</v>
      </c>
      <c r="L29" s="100">
        <v>0.6</v>
      </c>
      <c r="M29" s="101">
        <f>(H29+I29+J29+K29-MAX(H29:K29)-MIN(H29:K29))/2</f>
        <v>8.75</v>
      </c>
      <c r="N29" s="102">
        <f>M29*2</f>
        <v>17.5</v>
      </c>
      <c r="O29" s="12">
        <v>111</v>
      </c>
      <c r="P29" s="21">
        <v>1.1100000000000001</v>
      </c>
      <c r="Q29" s="96">
        <v>8</v>
      </c>
      <c r="R29" s="97">
        <v>8.1</v>
      </c>
      <c r="S29" s="98">
        <v>8.4</v>
      </c>
      <c r="T29" s="99">
        <v>8</v>
      </c>
      <c r="U29" s="18">
        <f>(Q29+R29+S29+T29-MAX(Q29:T29)-MIN(Q29:T29))/2</f>
        <v>8.0500000000000007</v>
      </c>
      <c r="V29" s="24">
        <v>0.3</v>
      </c>
      <c r="W29" s="23">
        <f>SUM(U29,N29,P29)-L29-V29</f>
        <v>25.759999999999998</v>
      </c>
      <c r="X29" s="155"/>
      <c r="Y29" s="1"/>
      <c r="Z29" s="1"/>
      <c r="AA29" s="1"/>
    </row>
    <row r="30" spans="1:27" s="127" customFormat="1" ht="20.100000000000001" customHeight="1" thickBot="1">
      <c r="A30" s="135"/>
      <c r="B30" s="156"/>
      <c r="C30" s="157"/>
      <c r="D30" s="145"/>
      <c r="E30" s="152"/>
      <c r="F30" s="152"/>
      <c r="G30" s="166" t="s">
        <v>36</v>
      </c>
      <c r="H30" s="167"/>
      <c r="I30" s="167"/>
      <c r="J30" s="167"/>
      <c r="K30" s="167"/>
      <c r="L30" s="168"/>
      <c r="M30" s="25">
        <f>SUM(M27:M29)-L27-L28-L29</f>
        <v>25.3</v>
      </c>
      <c r="N30" s="26"/>
      <c r="O30" s="172" t="s">
        <v>40</v>
      </c>
      <c r="P30" s="173"/>
      <c r="Q30" s="173"/>
      <c r="R30" s="173"/>
      <c r="S30" s="173"/>
      <c r="T30" s="173"/>
      <c r="U30" s="173"/>
      <c r="V30" s="174"/>
      <c r="W30" s="45">
        <f>SUM(W27:W29)</f>
        <v>77.61</v>
      </c>
      <c r="X30" s="27">
        <f>M30</f>
        <v>25.3</v>
      </c>
      <c r="Y30" s="1"/>
      <c r="Z30" s="1"/>
      <c r="AA30" s="1"/>
    </row>
    <row r="31" spans="1:27">
      <c r="A31" s="38"/>
      <c r="B31" s="49"/>
      <c r="C31" s="212" t="s">
        <v>41</v>
      </c>
      <c r="D31" s="212"/>
      <c r="E31" s="212"/>
      <c r="F31" s="212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32"/>
      <c r="S31" s="5"/>
      <c r="T31" s="69" t="s">
        <v>71</v>
      </c>
      <c r="U31" s="69"/>
      <c r="V31" s="50"/>
      <c r="W31" s="30"/>
      <c r="X31" s="31"/>
    </row>
    <row r="32" spans="1:27">
      <c r="A32" s="38"/>
      <c r="B32" s="49"/>
      <c r="C32" s="118" t="s">
        <v>75</v>
      </c>
      <c r="D32" s="5"/>
      <c r="E32" s="5"/>
      <c r="F32" s="32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32"/>
      <c r="S32" s="5"/>
      <c r="T32" s="69" t="s">
        <v>45</v>
      </c>
      <c r="U32" s="69"/>
      <c r="V32" s="50"/>
      <c r="W32" s="30"/>
      <c r="X32" s="31"/>
    </row>
    <row r="33" spans="1:24" ht="15.75">
      <c r="A33" s="38"/>
      <c r="B33" s="49"/>
      <c r="C33" s="1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32"/>
      <c r="S33" s="5"/>
      <c r="T33" s="129"/>
      <c r="U33" s="129"/>
      <c r="V33" s="50"/>
      <c r="W33" s="30"/>
      <c r="X33" s="31"/>
    </row>
    <row r="34" spans="1:24">
      <c r="A34" s="38"/>
      <c r="B34" s="49"/>
      <c r="C34" s="175" t="s">
        <v>13</v>
      </c>
      <c r="D34" s="175"/>
      <c r="E34" s="175"/>
      <c r="F34" s="175"/>
      <c r="G34" s="175"/>
      <c r="H34" s="175"/>
      <c r="I34" s="5"/>
      <c r="J34" s="5"/>
      <c r="K34" s="5"/>
      <c r="L34" s="32"/>
      <c r="M34" s="5"/>
      <c r="N34" s="5"/>
      <c r="O34" s="5"/>
      <c r="P34" s="5"/>
      <c r="Q34" s="5"/>
      <c r="R34" s="5"/>
      <c r="S34" s="5"/>
      <c r="T34" s="69" t="s">
        <v>70</v>
      </c>
      <c r="U34" s="69"/>
      <c r="V34" s="50"/>
      <c r="W34" s="30"/>
      <c r="X34" s="31"/>
    </row>
    <row r="35" spans="1:24">
      <c r="A35" s="38"/>
      <c r="B35" s="49"/>
      <c r="C35" s="118" t="s">
        <v>74</v>
      </c>
      <c r="D35" s="118"/>
      <c r="E35" s="118"/>
      <c r="F35" s="5"/>
      <c r="G35" s="5"/>
      <c r="H35" s="5"/>
      <c r="I35" s="33"/>
      <c r="J35" s="5"/>
      <c r="K35" s="5"/>
      <c r="L35" s="32"/>
      <c r="M35" s="5"/>
      <c r="N35" s="5"/>
      <c r="O35" s="5"/>
      <c r="P35" s="5"/>
      <c r="Q35" s="5"/>
      <c r="R35" s="5"/>
      <c r="S35" s="5"/>
      <c r="T35" s="69" t="s">
        <v>61</v>
      </c>
      <c r="U35" s="69"/>
      <c r="V35" s="50"/>
      <c r="W35" s="30"/>
      <c r="X35" s="31"/>
    </row>
    <row r="36" spans="1:24">
      <c r="A36" s="38"/>
      <c r="B36" s="49"/>
      <c r="C36" s="32"/>
      <c r="D36" s="32"/>
      <c r="E36" s="32"/>
      <c r="F36" s="32"/>
      <c r="G36" s="32"/>
      <c r="H36" s="32"/>
      <c r="I36" s="32"/>
      <c r="J36" s="32"/>
      <c r="K36" s="32"/>
      <c r="L36" s="34"/>
      <c r="M36" s="34"/>
      <c r="N36" s="34"/>
      <c r="O36" s="34"/>
      <c r="P36" s="34"/>
      <c r="Q36" s="34"/>
      <c r="R36" s="34"/>
      <c r="S36" s="34"/>
      <c r="T36" s="69"/>
      <c r="U36" s="69"/>
      <c r="V36" s="50"/>
      <c r="W36" s="30"/>
      <c r="X36" s="31"/>
    </row>
    <row r="37" spans="1:24">
      <c r="A37" s="38"/>
      <c r="B37" s="49"/>
      <c r="C37" s="175" t="s">
        <v>14</v>
      </c>
      <c r="D37" s="175"/>
      <c r="E37" s="175"/>
      <c r="F37" s="175"/>
      <c r="G37" s="175"/>
      <c r="H37" s="175"/>
      <c r="I37" s="35"/>
      <c r="J37" s="36"/>
      <c r="K37" s="36"/>
      <c r="L37" s="36"/>
      <c r="M37" s="36"/>
      <c r="N37" s="36"/>
      <c r="O37" s="36"/>
      <c r="P37" s="36"/>
      <c r="Q37" s="32"/>
      <c r="R37" s="5"/>
      <c r="S37" s="5"/>
      <c r="T37" s="69" t="s">
        <v>72</v>
      </c>
      <c r="U37" s="69"/>
      <c r="V37" s="50"/>
      <c r="W37" s="30"/>
      <c r="X37" s="31"/>
    </row>
    <row r="38" spans="1:24">
      <c r="A38" s="38"/>
      <c r="B38" s="49"/>
      <c r="C38" s="118" t="s">
        <v>74</v>
      </c>
      <c r="D38" s="118"/>
      <c r="E38" s="118"/>
      <c r="F38" s="5"/>
      <c r="G38" s="5"/>
      <c r="H38" s="5"/>
      <c r="I38" s="35"/>
      <c r="J38" s="36"/>
      <c r="K38" s="36"/>
      <c r="L38" s="36"/>
      <c r="M38" s="36"/>
      <c r="N38" s="36"/>
      <c r="O38" s="36"/>
      <c r="P38" s="36"/>
      <c r="Q38" s="32"/>
      <c r="R38" s="5"/>
      <c r="S38" s="5"/>
      <c r="T38" s="69" t="s">
        <v>73</v>
      </c>
      <c r="U38" s="69"/>
      <c r="V38" s="50"/>
      <c r="W38" s="30"/>
      <c r="X38" s="31"/>
    </row>
    <row r="39" spans="1:24" ht="20.100000000000001" customHeight="1">
      <c r="A39" s="38"/>
      <c r="B39" s="43"/>
      <c r="C39" s="78"/>
      <c r="D39" s="39"/>
      <c r="E39" s="39"/>
      <c r="F39" s="7"/>
      <c r="G39" s="40"/>
      <c r="H39" s="40"/>
      <c r="I39" s="40"/>
      <c r="J39" s="40"/>
      <c r="K39" s="40"/>
      <c r="L39" s="40"/>
      <c r="M39" s="28"/>
      <c r="N39" s="29"/>
      <c r="O39" s="41"/>
      <c r="P39" s="41"/>
      <c r="Q39" s="41"/>
      <c r="R39" s="41"/>
      <c r="S39" s="41"/>
      <c r="T39" s="48"/>
      <c r="U39" s="48"/>
      <c r="V39" s="48"/>
      <c r="W39" s="30"/>
      <c r="X39" s="31"/>
    </row>
    <row r="40" spans="1:24" ht="20.100000000000001" customHeight="1">
      <c r="A40" s="38"/>
      <c r="B40" s="63"/>
      <c r="C40" s="78"/>
      <c r="D40" s="39"/>
      <c r="E40" s="39"/>
      <c r="F40" s="7"/>
      <c r="G40" s="40"/>
      <c r="H40" s="40"/>
      <c r="I40" s="40"/>
      <c r="J40" s="40"/>
      <c r="K40" s="40"/>
      <c r="L40" s="40"/>
      <c r="M40" s="28"/>
      <c r="N40" s="29"/>
      <c r="O40" s="41"/>
      <c r="P40" s="41"/>
      <c r="Q40" s="41"/>
      <c r="R40" s="41"/>
      <c r="S40" s="41"/>
      <c r="T40" s="41"/>
      <c r="U40" s="41"/>
      <c r="V40" s="41"/>
      <c r="W40" s="30"/>
      <c r="X40" s="31"/>
    </row>
    <row r="41" spans="1:24" ht="20.100000000000001" customHeight="1">
      <c r="A41" s="38"/>
      <c r="B41" s="63"/>
      <c r="C41" s="78"/>
      <c r="D41" s="39"/>
      <c r="E41" s="39"/>
      <c r="F41" s="7"/>
      <c r="G41" s="40"/>
      <c r="H41" s="40"/>
      <c r="I41" s="40"/>
      <c r="J41" s="40"/>
      <c r="K41" s="40"/>
      <c r="L41" s="40"/>
      <c r="M41" s="28"/>
      <c r="N41" s="29"/>
      <c r="O41" s="41"/>
      <c r="P41" s="41"/>
      <c r="Q41" s="41"/>
      <c r="R41" s="41"/>
      <c r="S41" s="41"/>
      <c r="T41" s="41"/>
      <c r="U41" s="41"/>
      <c r="V41" s="41"/>
      <c r="W41" s="30"/>
      <c r="X41" s="31"/>
    </row>
    <row r="42" spans="1:24" ht="20.100000000000001" customHeight="1"/>
    <row r="43" spans="1:24" ht="20.100000000000001" customHeight="1">
      <c r="A43" s="198" t="s">
        <v>68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</row>
    <row r="44" spans="1:24" ht="20.100000000000001" customHeight="1">
      <c r="A44" s="198" t="s">
        <v>264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</row>
    <row r="45" spans="1:24" ht="20.100000000000001" customHeight="1">
      <c r="B45" s="8"/>
      <c r="C45" s="9"/>
      <c r="D45" s="9"/>
    </row>
    <row r="46" spans="1:24" ht="20.100000000000001" customHeight="1">
      <c r="B46" s="8"/>
      <c r="C46" s="9"/>
      <c r="D46" s="9"/>
    </row>
    <row r="47" spans="1:24" ht="20.100000000000001" customHeight="1">
      <c r="B47" s="220" t="s">
        <v>224</v>
      </c>
      <c r="C47" s="220"/>
      <c r="G47" s="9"/>
      <c r="T47" s="9" t="s">
        <v>69</v>
      </c>
    </row>
    <row r="48" spans="1:24" ht="20.100000000000001" customHeight="1">
      <c r="A48" s="38"/>
      <c r="B48" s="63"/>
      <c r="C48" s="78"/>
      <c r="D48" s="39"/>
      <c r="E48" s="39"/>
      <c r="F48" s="7"/>
      <c r="G48" s="40"/>
      <c r="H48" s="40"/>
      <c r="I48" s="40"/>
      <c r="J48" s="40"/>
      <c r="K48" s="40"/>
      <c r="L48" s="40"/>
      <c r="M48" s="28"/>
      <c r="N48" s="29"/>
      <c r="O48" s="41"/>
      <c r="P48" s="41"/>
      <c r="Q48" s="41"/>
      <c r="R48" s="41"/>
      <c r="S48" s="41"/>
      <c r="T48" s="41"/>
      <c r="U48" s="41"/>
      <c r="V48" s="41"/>
      <c r="W48" s="30"/>
      <c r="X48" s="31"/>
    </row>
    <row r="49" spans="1:27" ht="20.100000000000001" customHeight="1" thickBot="1">
      <c r="A49" s="38"/>
      <c r="B49" s="63"/>
      <c r="C49" s="78"/>
      <c r="D49" s="39"/>
      <c r="E49" s="39"/>
      <c r="F49" s="7"/>
      <c r="G49" s="40"/>
      <c r="H49" s="40"/>
      <c r="I49" s="40"/>
      <c r="J49" s="40"/>
      <c r="K49" s="40"/>
      <c r="L49" s="40"/>
      <c r="M49" s="28"/>
      <c r="N49" s="29"/>
      <c r="O49" s="41"/>
      <c r="P49" s="41"/>
      <c r="Q49" s="41"/>
      <c r="R49" s="41"/>
      <c r="S49" s="41"/>
      <c r="T49" s="41"/>
      <c r="U49" s="41"/>
      <c r="V49" s="41"/>
      <c r="W49" s="30"/>
      <c r="X49" s="31"/>
    </row>
    <row r="50" spans="1:27" ht="20.100000000000001" customHeight="1" thickBot="1">
      <c r="A50" s="190" t="s">
        <v>47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2"/>
      <c r="Y50" s="2"/>
      <c r="Z50" s="2"/>
      <c r="AA50" s="2"/>
    </row>
    <row r="51" spans="1:27" ht="15.75" customHeight="1" thickBot="1">
      <c r="A51" s="178" t="s">
        <v>0</v>
      </c>
      <c r="B51" s="10" t="s">
        <v>2</v>
      </c>
      <c r="C51" s="178" t="s">
        <v>1</v>
      </c>
      <c r="D51" s="144" t="s">
        <v>28</v>
      </c>
      <c r="E51" s="181" t="s">
        <v>27</v>
      </c>
      <c r="F51" s="208" t="s">
        <v>17</v>
      </c>
      <c r="G51" s="189" t="s">
        <v>3</v>
      </c>
      <c r="H51" s="183" t="s">
        <v>37</v>
      </c>
      <c r="I51" s="184"/>
      <c r="J51" s="184"/>
      <c r="K51" s="185"/>
      <c r="L51" s="182" t="s">
        <v>32</v>
      </c>
      <c r="M51" s="182" t="s">
        <v>33</v>
      </c>
      <c r="N51" s="182" t="s">
        <v>34</v>
      </c>
      <c r="O51" s="206" t="s">
        <v>26</v>
      </c>
      <c r="P51" s="181" t="s">
        <v>31</v>
      </c>
      <c r="Q51" s="183" t="s">
        <v>38</v>
      </c>
      <c r="R51" s="184"/>
      <c r="S51" s="184"/>
      <c r="T51" s="185"/>
      <c r="U51" s="182" t="s">
        <v>30</v>
      </c>
      <c r="V51" s="182" t="s">
        <v>29</v>
      </c>
      <c r="W51" s="182" t="s">
        <v>35</v>
      </c>
      <c r="X51" s="182" t="s">
        <v>42</v>
      </c>
    </row>
    <row r="52" spans="1:27" ht="15.75" thickBot="1">
      <c r="A52" s="179"/>
      <c r="B52" s="37" t="s">
        <v>16</v>
      </c>
      <c r="C52" s="207"/>
      <c r="D52" s="145"/>
      <c r="E52" s="159"/>
      <c r="F52" s="161"/>
      <c r="G52" s="163"/>
      <c r="H52" s="123" t="s">
        <v>19</v>
      </c>
      <c r="I52" s="123" t="s">
        <v>20</v>
      </c>
      <c r="J52" s="123" t="s">
        <v>21</v>
      </c>
      <c r="K52" s="123" t="s">
        <v>22</v>
      </c>
      <c r="L52" s="151" t="s">
        <v>11</v>
      </c>
      <c r="M52" s="151" t="s">
        <v>23</v>
      </c>
      <c r="N52" s="151" t="s">
        <v>24</v>
      </c>
      <c r="O52" s="165"/>
      <c r="P52" s="159" t="s">
        <v>25</v>
      </c>
      <c r="Q52" s="123" t="s">
        <v>5</v>
      </c>
      <c r="R52" s="123" t="s">
        <v>6</v>
      </c>
      <c r="S52" s="123" t="s">
        <v>7</v>
      </c>
      <c r="T52" s="123" t="s">
        <v>8</v>
      </c>
      <c r="U52" s="151" t="s">
        <v>10</v>
      </c>
      <c r="V52" s="151" t="s">
        <v>9</v>
      </c>
      <c r="W52" s="151" t="s">
        <v>12</v>
      </c>
      <c r="X52" s="151" t="s">
        <v>15</v>
      </c>
    </row>
    <row r="53" spans="1:27" s="127" customFormat="1" ht="15.75" customHeight="1" thickBot="1">
      <c r="A53" s="133">
        <v>1</v>
      </c>
      <c r="B53" s="142" t="s">
        <v>101</v>
      </c>
      <c r="C53" s="138" t="s">
        <v>181</v>
      </c>
      <c r="D53" s="140">
        <v>2000</v>
      </c>
      <c r="E53" s="140" t="s">
        <v>60</v>
      </c>
      <c r="F53" s="136" t="s">
        <v>184</v>
      </c>
      <c r="G53" s="3" t="s">
        <v>4</v>
      </c>
      <c r="H53" s="13">
        <v>8.9</v>
      </c>
      <c r="I53" s="14">
        <v>8.6999999999999993</v>
      </c>
      <c r="J53" s="15">
        <v>8.6</v>
      </c>
      <c r="K53" s="16">
        <v>8.9</v>
      </c>
      <c r="L53" s="17">
        <v>0</v>
      </c>
      <c r="M53" s="18">
        <f>(H53+I53+J53+K53-MAX(H53:K53)-MIN(H53:K53))/2</f>
        <v>8.8000000000000007</v>
      </c>
      <c r="N53" s="47">
        <f>M53*2</f>
        <v>17.600000000000001</v>
      </c>
      <c r="O53" s="20">
        <v>84</v>
      </c>
      <c r="P53" s="51">
        <v>0.84</v>
      </c>
      <c r="Q53" s="13">
        <v>8.1999999999999993</v>
      </c>
      <c r="R53" s="14">
        <v>8.1</v>
      </c>
      <c r="S53" s="15">
        <v>8.5</v>
      </c>
      <c r="T53" s="16">
        <v>8.3000000000000007</v>
      </c>
      <c r="U53" s="18">
        <f>(Q53+R53+S53+T53-MAX(Q53:T53)-MIN(Q53:T53))/2</f>
        <v>8.2499999999999964</v>
      </c>
      <c r="V53" s="19">
        <v>0</v>
      </c>
      <c r="W53" s="52">
        <f>SUM(U53,N53,P53)-L53-V53</f>
        <v>26.689999999999998</v>
      </c>
      <c r="X53" s="153" t="s">
        <v>60</v>
      </c>
      <c r="Y53" s="1"/>
      <c r="Z53" s="1"/>
      <c r="AA53" s="1"/>
    </row>
    <row r="54" spans="1:27" s="127" customFormat="1" ht="15.75" thickBot="1">
      <c r="A54" s="134"/>
      <c r="B54" s="143"/>
      <c r="C54" s="139"/>
      <c r="D54" s="141"/>
      <c r="E54" s="141"/>
      <c r="F54" s="141"/>
      <c r="G54" s="4" t="s">
        <v>18</v>
      </c>
      <c r="H54" s="13">
        <v>9</v>
      </c>
      <c r="I54" s="14">
        <v>8.8000000000000007</v>
      </c>
      <c r="J54" s="15">
        <v>8.8000000000000007</v>
      </c>
      <c r="K54" s="16">
        <v>9</v>
      </c>
      <c r="L54" s="17">
        <v>0</v>
      </c>
      <c r="M54" s="18">
        <f t="shared" ref="M54:M55" si="12">(H54+I54+J54+K54-MAX(H54:K54)-MIN(H54:K54))/2</f>
        <v>8.9</v>
      </c>
      <c r="N54" s="47">
        <f t="shared" ref="N54:N55" si="13">M54*2</f>
        <v>17.8</v>
      </c>
      <c r="O54" s="20">
        <v>71</v>
      </c>
      <c r="P54" s="51">
        <v>0.71</v>
      </c>
      <c r="Q54" s="13">
        <v>8.4</v>
      </c>
      <c r="R54" s="14">
        <v>8.1</v>
      </c>
      <c r="S54" s="15">
        <v>8</v>
      </c>
      <c r="T54" s="16">
        <v>8.3000000000000007</v>
      </c>
      <c r="U54" s="18">
        <f t="shared" ref="U54:U55" si="14">(Q54+R54+S54+T54-MAX(Q54:T54)-MIN(Q54:T54))/2</f>
        <v>8.1999999999999993</v>
      </c>
      <c r="V54" s="19">
        <v>0</v>
      </c>
      <c r="W54" s="52">
        <f t="shared" ref="W54:W55" si="15">SUM(U54,N54,P54)-L54-V54</f>
        <v>26.71</v>
      </c>
      <c r="X54" s="154"/>
      <c r="Y54" s="1"/>
      <c r="Z54" s="1"/>
      <c r="AA54" s="1"/>
    </row>
    <row r="55" spans="1:27" s="127" customFormat="1" ht="21" thickBot="1">
      <c r="A55" s="134"/>
      <c r="B55" s="176"/>
      <c r="C55" s="139" t="s">
        <v>182</v>
      </c>
      <c r="D55" s="141">
        <v>2006</v>
      </c>
      <c r="E55" s="141" t="s">
        <v>60</v>
      </c>
      <c r="F55" s="141"/>
      <c r="G55" s="6" t="s">
        <v>39</v>
      </c>
      <c r="H55" s="13">
        <v>8.5</v>
      </c>
      <c r="I55" s="14">
        <v>8.1999999999999993</v>
      </c>
      <c r="J55" s="15">
        <v>8.1999999999999993</v>
      </c>
      <c r="K55" s="16">
        <v>8</v>
      </c>
      <c r="L55" s="17">
        <v>0</v>
      </c>
      <c r="M55" s="18">
        <f t="shared" si="12"/>
        <v>8.1999999999999993</v>
      </c>
      <c r="N55" s="47">
        <f t="shared" si="13"/>
        <v>16.399999999999999</v>
      </c>
      <c r="O55" s="20">
        <v>92</v>
      </c>
      <c r="P55" s="51">
        <v>0.92</v>
      </c>
      <c r="Q55" s="13">
        <v>8.4</v>
      </c>
      <c r="R55" s="14">
        <v>8.3000000000000007</v>
      </c>
      <c r="S55" s="15">
        <v>8</v>
      </c>
      <c r="T55" s="16">
        <v>8</v>
      </c>
      <c r="U55" s="18">
        <f t="shared" si="14"/>
        <v>8.1500000000000021</v>
      </c>
      <c r="V55" s="19">
        <v>0</v>
      </c>
      <c r="W55" s="52">
        <f t="shared" si="15"/>
        <v>25.470000000000002</v>
      </c>
      <c r="X55" s="155"/>
      <c r="Y55" s="1"/>
      <c r="Z55" s="1"/>
      <c r="AA55" s="1"/>
    </row>
    <row r="56" spans="1:27" s="127" customFormat="1" ht="15.75" thickBot="1">
      <c r="A56" s="135"/>
      <c r="B56" s="176"/>
      <c r="C56" s="157"/>
      <c r="D56" s="152"/>
      <c r="E56" s="146"/>
      <c r="F56" s="152"/>
      <c r="G56" s="166" t="s">
        <v>36</v>
      </c>
      <c r="H56" s="167"/>
      <c r="I56" s="167"/>
      <c r="J56" s="167"/>
      <c r="K56" s="167"/>
      <c r="L56" s="168"/>
      <c r="M56" s="25">
        <f>SUM(M53:M55)-L53-L54-L55</f>
        <v>25.900000000000002</v>
      </c>
      <c r="N56" s="26"/>
      <c r="O56" s="172" t="s">
        <v>40</v>
      </c>
      <c r="P56" s="173"/>
      <c r="Q56" s="173"/>
      <c r="R56" s="173"/>
      <c r="S56" s="173"/>
      <c r="T56" s="173"/>
      <c r="U56" s="173"/>
      <c r="V56" s="174"/>
      <c r="W56" s="45">
        <f>SUM(W53:W55)</f>
        <v>78.87</v>
      </c>
      <c r="X56" s="27">
        <f>M56</f>
        <v>25.900000000000002</v>
      </c>
      <c r="Y56" s="1"/>
      <c r="Z56" s="1"/>
      <c r="AA56" s="1"/>
    </row>
    <row r="57" spans="1:27" ht="20.100000000000001" customHeight="1" thickBot="1">
      <c r="A57" s="190" t="s">
        <v>48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2"/>
      <c r="Y57" s="2"/>
      <c r="Z57" s="2"/>
      <c r="AA57" s="2"/>
    </row>
    <row r="58" spans="1:27" ht="15.75" thickBot="1">
      <c r="A58" s="178" t="s">
        <v>0</v>
      </c>
      <c r="B58" s="10" t="s">
        <v>2</v>
      </c>
      <c r="C58" s="178" t="s">
        <v>1</v>
      </c>
      <c r="D58" s="144" t="s">
        <v>28</v>
      </c>
      <c r="E58" s="181" t="s">
        <v>27</v>
      </c>
      <c r="F58" s="208" t="s">
        <v>17</v>
      </c>
      <c r="G58" s="189" t="s">
        <v>3</v>
      </c>
      <c r="H58" s="183" t="s">
        <v>37</v>
      </c>
      <c r="I58" s="184"/>
      <c r="J58" s="184"/>
      <c r="K58" s="185"/>
      <c r="L58" s="182" t="s">
        <v>32</v>
      </c>
      <c r="M58" s="182" t="s">
        <v>33</v>
      </c>
      <c r="N58" s="182" t="s">
        <v>34</v>
      </c>
      <c r="O58" s="206" t="s">
        <v>26</v>
      </c>
      <c r="P58" s="181" t="s">
        <v>31</v>
      </c>
      <c r="Q58" s="183" t="s">
        <v>38</v>
      </c>
      <c r="R58" s="184"/>
      <c r="S58" s="184"/>
      <c r="T58" s="185"/>
      <c r="U58" s="182" t="s">
        <v>30</v>
      </c>
      <c r="V58" s="182" t="s">
        <v>29</v>
      </c>
      <c r="W58" s="182" t="s">
        <v>35</v>
      </c>
      <c r="X58" s="182" t="s">
        <v>42</v>
      </c>
    </row>
    <row r="59" spans="1:27" ht="15.75" thickBot="1">
      <c r="A59" s="179"/>
      <c r="B59" s="37" t="s">
        <v>16</v>
      </c>
      <c r="C59" s="207"/>
      <c r="D59" s="145"/>
      <c r="E59" s="159"/>
      <c r="F59" s="161"/>
      <c r="G59" s="163"/>
      <c r="H59" s="123" t="s">
        <v>19</v>
      </c>
      <c r="I59" s="123" t="s">
        <v>20</v>
      </c>
      <c r="J59" s="123" t="s">
        <v>21</v>
      </c>
      <c r="K59" s="123" t="s">
        <v>22</v>
      </c>
      <c r="L59" s="151" t="s">
        <v>11</v>
      </c>
      <c r="M59" s="151" t="s">
        <v>23</v>
      </c>
      <c r="N59" s="151" t="s">
        <v>24</v>
      </c>
      <c r="O59" s="165"/>
      <c r="P59" s="159" t="s">
        <v>25</v>
      </c>
      <c r="Q59" s="123" t="s">
        <v>5</v>
      </c>
      <c r="R59" s="123" t="s">
        <v>6</v>
      </c>
      <c r="S59" s="123" t="s">
        <v>7</v>
      </c>
      <c r="T59" s="123" t="s">
        <v>8</v>
      </c>
      <c r="U59" s="151" t="s">
        <v>10</v>
      </c>
      <c r="V59" s="151" t="s">
        <v>9</v>
      </c>
      <c r="W59" s="151" t="s">
        <v>12</v>
      </c>
      <c r="X59" s="151" t="s">
        <v>15</v>
      </c>
    </row>
    <row r="60" spans="1:27" s="127" customFormat="1" ht="15.75" customHeight="1" thickBot="1">
      <c r="A60" s="133">
        <v>1</v>
      </c>
      <c r="B60" s="142" t="s">
        <v>106</v>
      </c>
      <c r="C60" s="138" t="s">
        <v>154</v>
      </c>
      <c r="D60" s="140">
        <v>2007</v>
      </c>
      <c r="E60" s="140" t="s">
        <v>102</v>
      </c>
      <c r="F60" s="136" t="s">
        <v>151</v>
      </c>
      <c r="G60" s="3" t="s">
        <v>4</v>
      </c>
      <c r="H60" s="13">
        <v>7</v>
      </c>
      <c r="I60" s="14">
        <v>7.3</v>
      </c>
      <c r="J60" s="15">
        <v>6.9</v>
      </c>
      <c r="K60" s="16">
        <v>7.7</v>
      </c>
      <c r="L60" s="17">
        <v>0</v>
      </c>
      <c r="M60" s="18">
        <f>(H60+I60+J60+K60-MAX(H60:K60)-MIN(H60:K60))/2</f>
        <v>7.1500000000000012</v>
      </c>
      <c r="N60" s="47">
        <f>M60*2</f>
        <v>14.300000000000002</v>
      </c>
      <c r="O60" s="20">
        <v>50</v>
      </c>
      <c r="P60" s="51">
        <v>0.5</v>
      </c>
      <c r="Q60" s="13">
        <v>8</v>
      </c>
      <c r="R60" s="14">
        <v>8.1999999999999993</v>
      </c>
      <c r="S60" s="15">
        <v>7.7</v>
      </c>
      <c r="T60" s="16">
        <v>8</v>
      </c>
      <c r="U60" s="18">
        <f>(Q60+R60+S60+T60-MAX(Q60:T60)-MIN(Q60:T60))/2</f>
        <v>8</v>
      </c>
      <c r="V60" s="19">
        <v>2.5</v>
      </c>
      <c r="W60" s="52">
        <f>SUM(U60,N60,P60)-L60-V60</f>
        <v>20.300000000000004</v>
      </c>
      <c r="X60" s="153" t="s">
        <v>66</v>
      </c>
      <c r="Y60" s="1"/>
      <c r="Z60" s="1"/>
      <c r="AA60" s="1"/>
    </row>
    <row r="61" spans="1:27" s="127" customFormat="1" ht="15.75" thickBot="1">
      <c r="A61" s="134"/>
      <c r="B61" s="143"/>
      <c r="C61" s="139"/>
      <c r="D61" s="141"/>
      <c r="E61" s="141"/>
      <c r="F61" s="141"/>
      <c r="G61" s="4" t="s">
        <v>18</v>
      </c>
      <c r="H61" s="13">
        <v>8.3000000000000007</v>
      </c>
      <c r="I61" s="14">
        <v>7.8</v>
      </c>
      <c r="J61" s="15">
        <v>8.1999999999999993</v>
      </c>
      <c r="K61" s="16">
        <v>7.8</v>
      </c>
      <c r="L61" s="17">
        <v>0</v>
      </c>
      <c r="M61" s="18">
        <f t="shared" ref="M61:M62" si="16">(H61+I61+J61+K61-MAX(H61:K61)-MIN(H61:K61))/2</f>
        <v>8</v>
      </c>
      <c r="N61" s="47">
        <f t="shared" ref="N61:N62" si="17">M61*2</f>
        <v>16</v>
      </c>
      <c r="O61" s="20">
        <v>50</v>
      </c>
      <c r="P61" s="51">
        <v>0.5</v>
      </c>
      <c r="Q61" s="13">
        <v>8</v>
      </c>
      <c r="R61" s="14">
        <v>7.6</v>
      </c>
      <c r="S61" s="15">
        <v>7.8</v>
      </c>
      <c r="T61" s="16">
        <v>8.1999999999999993</v>
      </c>
      <c r="U61" s="18">
        <f t="shared" ref="U61:U62" si="18">(Q61+R61+S61+T61-MAX(Q61:T61)-MIN(Q61:T61))/2</f>
        <v>7.8999999999999995</v>
      </c>
      <c r="V61" s="19">
        <v>0</v>
      </c>
      <c r="W61" s="52">
        <f t="shared" ref="W61:W62" si="19">SUM(U61,N61,P61)-L61-V61</f>
        <v>24.4</v>
      </c>
      <c r="X61" s="154"/>
      <c r="Y61" s="1"/>
      <c r="Z61" s="1"/>
      <c r="AA61" s="1"/>
    </row>
    <row r="62" spans="1:27" s="127" customFormat="1" ht="20.25" thickBot="1">
      <c r="A62" s="134"/>
      <c r="B62" s="137" t="s">
        <v>107</v>
      </c>
      <c r="C62" s="139" t="s">
        <v>155</v>
      </c>
      <c r="D62" s="141">
        <v>2005</v>
      </c>
      <c r="E62" s="141" t="s">
        <v>102</v>
      </c>
      <c r="F62" s="141"/>
      <c r="G62" s="46" t="s">
        <v>39</v>
      </c>
      <c r="H62" s="13">
        <v>8.5</v>
      </c>
      <c r="I62" s="14">
        <v>8</v>
      </c>
      <c r="J62" s="15">
        <v>8.5</v>
      </c>
      <c r="K62" s="16">
        <v>8.3000000000000007</v>
      </c>
      <c r="L62" s="17">
        <v>0</v>
      </c>
      <c r="M62" s="18">
        <f t="shared" si="16"/>
        <v>8.3999999999999986</v>
      </c>
      <c r="N62" s="47">
        <f t="shared" si="17"/>
        <v>16.799999999999997</v>
      </c>
      <c r="O62" s="20">
        <v>0.6</v>
      </c>
      <c r="P62" s="51">
        <v>0.5</v>
      </c>
      <c r="Q62" s="13">
        <v>7.8</v>
      </c>
      <c r="R62" s="14">
        <v>8</v>
      </c>
      <c r="S62" s="15">
        <v>7.8</v>
      </c>
      <c r="T62" s="16">
        <v>8.1999999999999993</v>
      </c>
      <c r="U62" s="18">
        <f t="shared" si="18"/>
        <v>7.9</v>
      </c>
      <c r="V62" s="19">
        <v>0</v>
      </c>
      <c r="W62" s="52">
        <f t="shared" si="19"/>
        <v>25.199999999999996</v>
      </c>
      <c r="X62" s="155"/>
      <c r="Y62" s="1"/>
      <c r="Z62" s="1"/>
      <c r="AA62" s="1"/>
    </row>
    <row r="63" spans="1:27" s="127" customFormat="1" ht="15.75" thickBot="1">
      <c r="A63" s="135"/>
      <c r="B63" s="221"/>
      <c r="C63" s="157"/>
      <c r="D63" s="145"/>
      <c r="E63" s="145"/>
      <c r="F63" s="152"/>
      <c r="G63" s="166" t="s">
        <v>36</v>
      </c>
      <c r="H63" s="167"/>
      <c r="I63" s="167"/>
      <c r="J63" s="167"/>
      <c r="K63" s="167"/>
      <c r="L63" s="168"/>
      <c r="M63" s="25">
        <f>SUM(M60:M62)-L60-L61-L62</f>
        <v>23.55</v>
      </c>
      <c r="N63" s="26"/>
      <c r="O63" s="172" t="s">
        <v>40</v>
      </c>
      <c r="P63" s="173"/>
      <c r="Q63" s="173"/>
      <c r="R63" s="173"/>
      <c r="S63" s="173"/>
      <c r="T63" s="173"/>
      <c r="U63" s="173"/>
      <c r="V63" s="174"/>
      <c r="W63" s="45">
        <f>SUM(W60:W62)</f>
        <v>69.900000000000006</v>
      </c>
      <c r="X63" s="27">
        <f>M63</f>
        <v>23.55</v>
      </c>
      <c r="Y63" s="1"/>
      <c r="Z63" s="1"/>
      <c r="AA63" s="1"/>
    </row>
    <row r="64" spans="1:27">
      <c r="A64" s="38"/>
      <c r="B64" s="43"/>
      <c r="C64" s="78"/>
      <c r="D64" s="39"/>
      <c r="E64" s="39"/>
      <c r="F64" s="7"/>
      <c r="G64" s="40"/>
      <c r="H64" s="40"/>
      <c r="I64" s="40"/>
      <c r="J64" s="40"/>
      <c r="K64" s="40"/>
      <c r="L64" s="40"/>
      <c r="M64" s="28"/>
      <c r="N64" s="29"/>
      <c r="O64" s="41"/>
      <c r="P64" s="41"/>
      <c r="Q64" s="41"/>
      <c r="R64" s="41"/>
      <c r="S64" s="41"/>
      <c r="T64" s="41"/>
      <c r="U64" s="41"/>
      <c r="V64" s="41"/>
      <c r="W64" s="30"/>
      <c r="X64" s="31"/>
    </row>
    <row r="65" spans="1:24">
      <c r="A65" s="38"/>
      <c r="B65" s="49"/>
      <c r="C65" s="212" t="s">
        <v>41</v>
      </c>
      <c r="D65" s="212"/>
      <c r="E65" s="212"/>
      <c r="F65" s="212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32"/>
      <c r="S65" s="5"/>
      <c r="T65" s="69" t="s">
        <v>71</v>
      </c>
      <c r="U65" s="69"/>
      <c r="V65" s="50"/>
      <c r="W65" s="30"/>
      <c r="X65" s="31"/>
    </row>
    <row r="66" spans="1:24">
      <c r="A66" s="38"/>
      <c r="B66" s="49"/>
      <c r="C66" s="118" t="s">
        <v>75</v>
      </c>
      <c r="D66" s="5"/>
      <c r="E66" s="5"/>
      <c r="F66" s="32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32"/>
      <c r="S66" s="5"/>
      <c r="T66" s="69" t="s">
        <v>45</v>
      </c>
      <c r="U66" s="69"/>
      <c r="V66" s="50"/>
      <c r="W66" s="30"/>
      <c r="X66" s="31"/>
    </row>
    <row r="67" spans="1:24" ht="15.75">
      <c r="A67" s="38"/>
      <c r="B67" s="49"/>
      <c r="C67" s="11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32"/>
      <c r="S67" s="5"/>
      <c r="T67" s="129"/>
      <c r="U67" s="129"/>
      <c r="V67" s="50"/>
      <c r="W67" s="30"/>
      <c r="X67" s="31"/>
    </row>
    <row r="68" spans="1:24">
      <c r="A68" s="38"/>
      <c r="B68" s="49"/>
      <c r="C68" s="175" t="s">
        <v>13</v>
      </c>
      <c r="D68" s="175"/>
      <c r="E68" s="175"/>
      <c r="F68" s="175"/>
      <c r="G68" s="175"/>
      <c r="H68" s="175"/>
      <c r="I68" s="5"/>
      <c r="J68" s="5"/>
      <c r="K68" s="5"/>
      <c r="L68" s="32"/>
      <c r="M68" s="5"/>
      <c r="N68" s="5"/>
      <c r="O68" s="5"/>
      <c r="P68" s="5"/>
      <c r="Q68" s="5"/>
      <c r="R68" s="5"/>
      <c r="S68" s="5"/>
      <c r="T68" s="69" t="s">
        <v>70</v>
      </c>
      <c r="U68" s="69"/>
      <c r="V68" s="50"/>
      <c r="W68" s="30"/>
      <c r="X68" s="31"/>
    </row>
    <row r="69" spans="1:24">
      <c r="A69" s="38"/>
      <c r="B69" s="49"/>
      <c r="C69" s="118" t="s">
        <v>74</v>
      </c>
      <c r="D69" s="118"/>
      <c r="E69" s="118"/>
      <c r="F69" s="5"/>
      <c r="G69" s="5"/>
      <c r="H69" s="5"/>
      <c r="I69" s="33"/>
      <c r="J69" s="5"/>
      <c r="K69" s="5"/>
      <c r="L69" s="32"/>
      <c r="M69" s="5"/>
      <c r="N69" s="5"/>
      <c r="O69" s="5"/>
      <c r="P69" s="5"/>
      <c r="Q69" s="5"/>
      <c r="R69" s="5"/>
      <c r="S69" s="5"/>
      <c r="T69" s="69" t="s">
        <v>61</v>
      </c>
      <c r="U69" s="69"/>
      <c r="V69" s="50"/>
      <c r="W69" s="30"/>
      <c r="X69" s="31"/>
    </row>
    <row r="70" spans="1:24">
      <c r="A70" s="38"/>
      <c r="B70" s="49"/>
      <c r="C70" s="32"/>
      <c r="D70" s="32"/>
      <c r="E70" s="32"/>
      <c r="F70" s="32"/>
      <c r="G70" s="32"/>
      <c r="H70" s="32"/>
      <c r="I70" s="32"/>
      <c r="J70" s="32"/>
      <c r="K70" s="32"/>
      <c r="L70" s="34"/>
      <c r="M70" s="34"/>
      <c r="N70" s="34"/>
      <c r="O70" s="34"/>
      <c r="P70" s="34"/>
      <c r="Q70" s="34"/>
      <c r="R70" s="34"/>
      <c r="S70" s="34"/>
      <c r="T70" s="69"/>
      <c r="U70" s="69"/>
      <c r="V70" s="50"/>
      <c r="W70" s="30"/>
      <c r="X70" s="31"/>
    </row>
    <row r="71" spans="1:24">
      <c r="A71" s="38"/>
      <c r="B71" s="49"/>
      <c r="C71" s="175" t="s">
        <v>14</v>
      </c>
      <c r="D71" s="175"/>
      <c r="E71" s="175"/>
      <c r="F71" s="175"/>
      <c r="G71" s="175"/>
      <c r="H71" s="175"/>
      <c r="I71" s="35"/>
      <c r="J71" s="36"/>
      <c r="K71" s="36"/>
      <c r="L71" s="36"/>
      <c r="M71" s="36"/>
      <c r="N71" s="36"/>
      <c r="O71" s="36"/>
      <c r="P71" s="36"/>
      <c r="Q71" s="32"/>
      <c r="R71" s="5"/>
      <c r="S71" s="5"/>
      <c r="T71" s="69" t="s">
        <v>72</v>
      </c>
      <c r="U71" s="69"/>
      <c r="V71" s="50"/>
      <c r="W71" s="30"/>
      <c r="X71" s="31"/>
    </row>
    <row r="72" spans="1:24">
      <c r="A72" s="38"/>
      <c r="B72" s="49"/>
      <c r="C72" s="118" t="s">
        <v>74</v>
      </c>
      <c r="D72" s="118"/>
      <c r="E72" s="118"/>
      <c r="F72" s="5"/>
      <c r="G72" s="5"/>
      <c r="H72" s="5"/>
      <c r="I72" s="35"/>
      <c r="J72" s="36"/>
      <c r="K72" s="36"/>
      <c r="L72" s="36"/>
      <c r="M72" s="36"/>
      <c r="N72" s="36"/>
      <c r="O72" s="36"/>
      <c r="P72" s="36"/>
      <c r="Q72" s="32"/>
      <c r="R72" s="5"/>
      <c r="S72" s="5"/>
      <c r="T72" s="69" t="s">
        <v>73</v>
      </c>
      <c r="U72" s="69"/>
      <c r="V72" s="50"/>
      <c r="W72" s="30"/>
      <c r="X72" s="31"/>
    </row>
    <row r="73" spans="1:24">
      <c r="A73" s="38"/>
      <c r="B73" s="43"/>
      <c r="C73" s="78"/>
      <c r="D73" s="39"/>
      <c r="E73" s="39"/>
      <c r="F73" s="7"/>
      <c r="G73" s="40"/>
      <c r="H73" s="40"/>
      <c r="I73" s="40"/>
      <c r="J73" s="40"/>
      <c r="K73" s="40"/>
      <c r="L73" s="40"/>
      <c r="M73" s="28"/>
      <c r="N73" s="29"/>
      <c r="O73" s="41"/>
      <c r="P73" s="41"/>
      <c r="Q73" s="41"/>
      <c r="R73" s="41"/>
      <c r="S73" s="41"/>
      <c r="T73" s="48"/>
      <c r="U73" s="48"/>
      <c r="V73" s="48"/>
      <c r="W73" s="30"/>
      <c r="X73" s="31"/>
    </row>
    <row r="74" spans="1:24">
      <c r="A74" s="38"/>
      <c r="B74" s="43"/>
      <c r="C74" s="78"/>
      <c r="D74" s="39"/>
      <c r="E74" s="39"/>
      <c r="F74" s="7"/>
      <c r="G74" s="40"/>
      <c r="H74" s="40"/>
      <c r="I74" s="40"/>
      <c r="J74" s="40"/>
      <c r="K74" s="40"/>
      <c r="L74" s="40"/>
      <c r="M74" s="28"/>
      <c r="N74" s="29"/>
      <c r="O74" s="41"/>
      <c r="P74" s="41"/>
      <c r="Q74" s="41"/>
      <c r="R74" s="41"/>
      <c r="S74" s="41"/>
      <c r="T74" s="48"/>
      <c r="U74" s="48"/>
      <c r="V74" s="48"/>
      <c r="W74" s="30"/>
      <c r="X74" s="31"/>
    </row>
    <row r="75" spans="1:24">
      <c r="A75" s="38"/>
      <c r="B75" s="43"/>
      <c r="C75" s="78"/>
      <c r="D75" s="39"/>
      <c r="E75" s="39"/>
      <c r="F75" s="7"/>
      <c r="G75" s="40"/>
      <c r="H75" s="40"/>
      <c r="I75" s="40"/>
      <c r="J75" s="40"/>
      <c r="K75" s="40"/>
      <c r="L75" s="40"/>
      <c r="M75" s="28"/>
      <c r="N75" s="29"/>
      <c r="O75" s="41"/>
      <c r="P75" s="41"/>
      <c r="Q75" s="41"/>
      <c r="R75" s="41"/>
      <c r="S75" s="41"/>
      <c r="T75" s="48"/>
      <c r="U75" s="48"/>
      <c r="V75" s="48"/>
      <c r="W75" s="30"/>
      <c r="X75" s="31"/>
    </row>
    <row r="76" spans="1:24">
      <c r="A76" s="38"/>
      <c r="B76" s="43"/>
      <c r="C76" s="78"/>
      <c r="D76" s="39"/>
      <c r="E76" s="39"/>
      <c r="F76" s="7"/>
      <c r="G76" s="40"/>
      <c r="H76" s="40"/>
      <c r="I76" s="40"/>
      <c r="J76" s="40"/>
      <c r="K76" s="40"/>
      <c r="L76" s="40"/>
      <c r="M76" s="28"/>
      <c r="N76" s="29"/>
      <c r="O76" s="41"/>
      <c r="P76" s="41"/>
      <c r="Q76" s="41"/>
      <c r="R76" s="41"/>
      <c r="S76" s="41"/>
      <c r="T76" s="48"/>
      <c r="U76" s="48"/>
      <c r="V76" s="48"/>
      <c r="W76" s="30"/>
      <c r="X76" s="31"/>
    </row>
    <row r="77" spans="1:24">
      <c r="A77" s="38"/>
      <c r="B77" s="43"/>
      <c r="C77" s="78"/>
      <c r="D77" s="39"/>
      <c r="E77" s="39"/>
      <c r="F77" s="7"/>
      <c r="G77" s="40"/>
      <c r="H77" s="40"/>
      <c r="I77" s="40"/>
      <c r="J77" s="40"/>
      <c r="K77" s="40"/>
      <c r="L77" s="40"/>
      <c r="M77" s="28"/>
      <c r="N77" s="29"/>
      <c r="O77" s="41"/>
      <c r="P77" s="41"/>
      <c r="Q77" s="41"/>
      <c r="R77" s="41"/>
      <c r="S77" s="41"/>
      <c r="T77" s="48"/>
      <c r="U77" s="48"/>
      <c r="V77" s="48"/>
      <c r="W77" s="30"/>
      <c r="X77" s="31"/>
    </row>
    <row r="78" spans="1:24">
      <c r="A78" s="38"/>
      <c r="B78" s="43"/>
      <c r="C78" s="78"/>
      <c r="D78" s="39"/>
      <c r="E78" s="39"/>
      <c r="F78" s="7"/>
      <c r="G78" s="40"/>
      <c r="H78" s="40"/>
      <c r="I78" s="40"/>
      <c r="J78" s="40"/>
      <c r="K78" s="40"/>
      <c r="L78" s="40"/>
      <c r="M78" s="28"/>
      <c r="N78" s="29"/>
      <c r="O78" s="41"/>
      <c r="P78" s="41"/>
      <c r="Q78" s="41"/>
      <c r="R78" s="41"/>
      <c r="S78" s="41"/>
      <c r="T78" s="48"/>
      <c r="U78" s="48"/>
      <c r="V78" s="48"/>
      <c r="W78" s="30"/>
      <c r="X78" s="31"/>
    </row>
    <row r="79" spans="1:24">
      <c r="A79" s="38"/>
      <c r="B79" s="43"/>
      <c r="C79" s="78"/>
      <c r="D79" s="39"/>
      <c r="E79" s="39"/>
      <c r="F79" s="7"/>
      <c r="G79" s="40"/>
      <c r="H79" s="40"/>
      <c r="I79" s="40"/>
      <c r="J79" s="40"/>
      <c r="K79" s="40"/>
      <c r="L79" s="40"/>
      <c r="M79" s="28"/>
      <c r="N79" s="29"/>
      <c r="O79" s="41"/>
      <c r="P79" s="41"/>
      <c r="Q79" s="41"/>
      <c r="R79" s="41"/>
      <c r="S79" s="41"/>
      <c r="T79" s="48"/>
      <c r="U79" s="48"/>
      <c r="V79" s="48"/>
      <c r="W79" s="30"/>
      <c r="X79" s="31"/>
    </row>
    <row r="80" spans="1:24">
      <c r="A80" s="38"/>
      <c r="B80" s="43"/>
      <c r="C80" s="78"/>
      <c r="D80" s="39"/>
      <c r="E80" s="39"/>
      <c r="F80" s="7"/>
      <c r="G80" s="40"/>
      <c r="H80" s="40"/>
      <c r="I80" s="40"/>
      <c r="J80" s="40"/>
      <c r="K80" s="40"/>
      <c r="L80" s="40"/>
      <c r="M80" s="28"/>
      <c r="N80" s="29"/>
      <c r="O80" s="41"/>
      <c r="P80" s="41"/>
      <c r="Q80" s="41"/>
      <c r="R80" s="41"/>
      <c r="S80" s="41"/>
      <c r="T80" s="48"/>
      <c r="U80" s="48"/>
      <c r="V80" s="48"/>
      <c r="W80" s="30"/>
      <c r="X80" s="31"/>
    </row>
    <row r="81" spans="1:24">
      <c r="A81" s="38"/>
      <c r="B81" s="43"/>
      <c r="C81" s="78"/>
      <c r="D81" s="39"/>
      <c r="E81" s="39"/>
      <c r="F81" s="7"/>
      <c r="G81" s="40"/>
      <c r="H81" s="40"/>
      <c r="I81" s="40"/>
      <c r="J81" s="40"/>
      <c r="K81" s="40"/>
      <c r="L81" s="40"/>
      <c r="M81" s="28"/>
      <c r="N81" s="29"/>
      <c r="O81" s="41"/>
      <c r="P81" s="41"/>
      <c r="Q81" s="41"/>
      <c r="R81" s="41"/>
      <c r="S81" s="41"/>
      <c r="T81" s="48"/>
      <c r="U81" s="48"/>
      <c r="V81" s="48"/>
      <c r="W81" s="30"/>
      <c r="X81" s="31"/>
    </row>
    <row r="82" spans="1:24">
      <c r="A82" s="38"/>
      <c r="B82" s="43"/>
      <c r="C82" s="78"/>
      <c r="D82" s="39"/>
      <c r="E82" s="39"/>
      <c r="F82" s="7"/>
      <c r="G82" s="40"/>
      <c r="H82" s="40"/>
      <c r="I82" s="40"/>
      <c r="J82" s="40"/>
      <c r="K82" s="40"/>
      <c r="L82" s="40"/>
      <c r="M82" s="28"/>
      <c r="N82" s="29"/>
      <c r="O82" s="41"/>
      <c r="P82" s="41"/>
      <c r="Q82" s="41"/>
      <c r="R82" s="41"/>
      <c r="S82" s="41"/>
      <c r="T82" s="48"/>
      <c r="U82" s="48"/>
      <c r="V82" s="48"/>
      <c r="W82" s="30"/>
      <c r="X82" s="31"/>
    </row>
    <row r="83" spans="1:24">
      <c r="A83" s="38"/>
      <c r="B83" s="43"/>
      <c r="C83" s="78"/>
      <c r="D83" s="39"/>
      <c r="E83" s="39"/>
      <c r="F83" s="7"/>
      <c r="G83" s="40"/>
      <c r="H83" s="40"/>
      <c r="I83" s="40"/>
      <c r="J83" s="40"/>
      <c r="K83" s="40"/>
      <c r="L83" s="40"/>
      <c r="M83" s="28"/>
      <c r="N83" s="29"/>
      <c r="O83" s="41"/>
      <c r="P83" s="41"/>
      <c r="Q83" s="41"/>
      <c r="R83" s="41"/>
      <c r="S83" s="41"/>
      <c r="T83" s="48"/>
      <c r="U83" s="48"/>
      <c r="V83" s="48"/>
      <c r="W83" s="30"/>
      <c r="X83" s="31"/>
    </row>
    <row r="84" spans="1:24">
      <c r="A84" s="38"/>
      <c r="B84" s="43"/>
      <c r="C84" s="78"/>
      <c r="D84" s="39"/>
      <c r="E84" s="39"/>
      <c r="F84" s="7"/>
      <c r="G84" s="40"/>
      <c r="H84" s="40"/>
      <c r="I84" s="40"/>
      <c r="J84" s="40"/>
      <c r="K84" s="40"/>
      <c r="L84" s="40"/>
      <c r="M84" s="28"/>
      <c r="N84" s="29"/>
      <c r="O84" s="41"/>
      <c r="P84" s="41"/>
      <c r="Q84" s="41"/>
      <c r="R84" s="41"/>
      <c r="S84" s="41"/>
      <c r="T84" s="48"/>
      <c r="U84" s="48"/>
      <c r="V84" s="48"/>
      <c r="W84" s="30"/>
      <c r="X84" s="31"/>
    </row>
    <row r="85" spans="1:24">
      <c r="A85" s="38"/>
      <c r="B85" s="43"/>
      <c r="C85" s="78"/>
      <c r="D85" s="39"/>
      <c r="E85" s="39"/>
      <c r="F85" s="7"/>
      <c r="G85" s="40"/>
      <c r="H85" s="40"/>
      <c r="I85" s="40"/>
      <c r="J85" s="40"/>
      <c r="K85" s="40"/>
      <c r="L85" s="40"/>
      <c r="M85" s="28"/>
      <c r="N85" s="29"/>
      <c r="O85" s="41"/>
      <c r="P85" s="41"/>
      <c r="Q85" s="41"/>
      <c r="R85" s="41"/>
      <c r="S85" s="41"/>
      <c r="T85" s="48"/>
      <c r="U85" s="48"/>
      <c r="V85" s="48"/>
      <c r="W85" s="30"/>
      <c r="X85" s="31"/>
    </row>
    <row r="86" spans="1:24">
      <c r="A86" s="38"/>
      <c r="B86" s="43"/>
      <c r="C86" s="78"/>
      <c r="D86" s="39"/>
      <c r="E86" s="39"/>
      <c r="F86" s="7"/>
      <c r="G86" s="40"/>
      <c r="H86" s="40"/>
      <c r="I86" s="40"/>
      <c r="J86" s="40"/>
      <c r="K86" s="40"/>
      <c r="L86" s="40"/>
      <c r="M86" s="28"/>
      <c r="N86" s="29"/>
      <c r="O86" s="41"/>
      <c r="P86" s="41"/>
      <c r="Q86" s="41"/>
      <c r="R86" s="41"/>
      <c r="S86" s="41"/>
      <c r="T86" s="48"/>
      <c r="U86" s="48"/>
      <c r="V86" s="48"/>
      <c r="W86" s="30"/>
      <c r="X86" s="31"/>
    </row>
    <row r="87" spans="1:24">
      <c r="A87" s="38"/>
      <c r="B87" s="43"/>
      <c r="C87" s="78"/>
      <c r="D87" s="39"/>
      <c r="E87" s="39"/>
      <c r="F87" s="7"/>
      <c r="G87" s="40"/>
      <c r="H87" s="40"/>
      <c r="I87" s="40"/>
      <c r="J87" s="40"/>
      <c r="K87" s="40"/>
      <c r="L87" s="40"/>
      <c r="M87" s="28"/>
      <c r="N87" s="29"/>
      <c r="O87" s="41"/>
      <c r="P87" s="41"/>
      <c r="Q87" s="41"/>
      <c r="R87" s="41"/>
      <c r="S87" s="41"/>
      <c r="T87" s="48"/>
      <c r="U87" s="48"/>
      <c r="V87" s="48"/>
      <c r="W87" s="30"/>
      <c r="X87" s="31"/>
    </row>
    <row r="88" spans="1:24">
      <c r="A88" s="38"/>
      <c r="B88" s="43"/>
      <c r="C88" s="78"/>
      <c r="D88" s="39"/>
      <c r="E88" s="39"/>
      <c r="F88" s="7"/>
      <c r="G88" s="40"/>
      <c r="H88" s="40"/>
      <c r="I88" s="40"/>
      <c r="J88" s="40"/>
      <c r="K88" s="40"/>
      <c r="L88" s="40"/>
      <c r="M88" s="28"/>
      <c r="N88" s="29"/>
      <c r="O88" s="41"/>
      <c r="P88" s="41"/>
      <c r="Q88" s="41"/>
      <c r="R88" s="41"/>
      <c r="S88" s="41"/>
      <c r="T88" s="48"/>
      <c r="U88" s="48"/>
      <c r="V88" s="48"/>
      <c r="W88" s="30"/>
      <c r="X88" s="31"/>
    </row>
    <row r="89" spans="1:24">
      <c r="A89" s="38"/>
      <c r="B89" s="43"/>
      <c r="C89" s="78"/>
      <c r="D89" s="39"/>
      <c r="E89" s="39"/>
      <c r="F89" s="7"/>
      <c r="G89" s="40"/>
      <c r="H89" s="40"/>
      <c r="I89" s="40"/>
      <c r="J89" s="40"/>
      <c r="K89" s="40"/>
      <c r="L89" s="40"/>
      <c r="M89" s="28"/>
      <c r="N89" s="29"/>
      <c r="O89" s="41"/>
      <c r="P89" s="41"/>
      <c r="Q89" s="41"/>
      <c r="R89" s="41"/>
      <c r="S89" s="41"/>
      <c r="T89" s="48"/>
      <c r="U89" s="48"/>
      <c r="V89" s="48"/>
      <c r="W89" s="30"/>
      <c r="X89" s="31"/>
    </row>
    <row r="90" spans="1:24">
      <c r="A90" s="38"/>
      <c r="B90" s="43"/>
      <c r="C90" s="78"/>
      <c r="D90" s="39"/>
      <c r="E90" s="39"/>
      <c r="F90" s="7"/>
      <c r="G90" s="40"/>
      <c r="H90" s="40"/>
      <c r="I90" s="40"/>
      <c r="J90" s="40"/>
      <c r="K90" s="40"/>
      <c r="L90" s="40"/>
      <c r="M90" s="28"/>
      <c r="N90" s="29"/>
      <c r="O90" s="41"/>
      <c r="P90" s="41"/>
      <c r="Q90" s="41"/>
      <c r="R90" s="41"/>
      <c r="S90" s="41"/>
      <c r="T90" s="48"/>
      <c r="U90" s="48"/>
      <c r="V90" s="48"/>
      <c r="W90" s="30"/>
      <c r="X90" s="31"/>
    </row>
    <row r="91" spans="1:24">
      <c r="A91" s="38"/>
      <c r="B91" s="43"/>
      <c r="C91" s="78"/>
      <c r="D91" s="39"/>
      <c r="E91" s="39"/>
      <c r="F91" s="7"/>
      <c r="G91" s="40"/>
      <c r="H91" s="40"/>
      <c r="I91" s="40"/>
      <c r="J91" s="40"/>
      <c r="K91" s="40"/>
      <c r="L91" s="40"/>
      <c r="M91" s="28"/>
      <c r="N91" s="29"/>
      <c r="O91" s="41"/>
      <c r="P91" s="41"/>
      <c r="Q91" s="41"/>
      <c r="R91" s="41"/>
      <c r="S91" s="41"/>
      <c r="T91" s="48"/>
      <c r="U91" s="48"/>
      <c r="V91" s="48"/>
      <c r="W91" s="30"/>
      <c r="X91" s="31"/>
    </row>
    <row r="92" spans="1:24">
      <c r="A92" s="38"/>
      <c r="B92" s="43"/>
      <c r="C92" s="78"/>
      <c r="D92" s="39"/>
      <c r="E92" s="39"/>
      <c r="F92" s="7"/>
      <c r="G92" s="40"/>
      <c r="H92" s="40"/>
      <c r="I92" s="40"/>
      <c r="J92" s="40"/>
      <c r="K92" s="40"/>
      <c r="L92" s="40"/>
      <c r="M92" s="28"/>
      <c r="N92" s="29"/>
      <c r="O92" s="41"/>
      <c r="P92" s="41"/>
      <c r="Q92" s="41"/>
      <c r="R92" s="41"/>
      <c r="S92" s="41"/>
      <c r="T92" s="48"/>
      <c r="U92" s="48"/>
      <c r="V92" s="48"/>
      <c r="W92" s="30"/>
      <c r="X92" s="31"/>
    </row>
    <row r="93" spans="1:24">
      <c r="A93" s="38"/>
      <c r="B93" s="43"/>
      <c r="C93" s="78"/>
      <c r="D93" s="39"/>
      <c r="E93" s="39"/>
      <c r="F93" s="7"/>
      <c r="G93" s="40"/>
      <c r="H93" s="40"/>
      <c r="I93" s="40"/>
      <c r="J93" s="40"/>
      <c r="K93" s="40"/>
      <c r="L93" s="40"/>
      <c r="M93" s="28"/>
      <c r="N93" s="29"/>
      <c r="O93" s="41"/>
      <c r="P93" s="41"/>
      <c r="Q93" s="41"/>
      <c r="R93" s="41"/>
      <c r="S93" s="41"/>
      <c r="T93" s="48"/>
      <c r="U93" s="48"/>
      <c r="V93" s="48"/>
      <c r="W93" s="30"/>
      <c r="X93" s="31"/>
    </row>
    <row r="110" spans="3:21">
      <c r="C110" s="118"/>
      <c r="D110" s="118"/>
      <c r="E110" s="118"/>
      <c r="F110" s="5"/>
      <c r="G110" s="5"/>
      <c r="H110" s="5"/>
      <c r="I110" s="35"/>
      <c r="J110" s="36"/>
      <c r="K110" s="36"/>
      <c r="L110" s="36"/>
      <c r="M110" s="36"/>
      <c r="N110" s="36"/>
      <c r="O110" s="36"/>
      <c r="P110" s="36"/>
      <c r="Q110" s="32"/>
      <c r="R110" s="5"/>
      <c r="S110" s="5"/>
      <c r="T110" s="69"/>
      <c r="U110" s="69"/>
    </row>
  </sheetData>
  <mergeCells count="175">
    <mergeCell ref="E55:E56"/>
    <mergeCell ref="G56:L56"/>
    <mergeCell ref="O56:V56"/>
    <mergeCell ref="A19:A22"/>
    <mergeCell ref="B53:B54"/>
    <mergeCell ref="B55:B56"/>
    <mergeCell ref="A15:A18"/>
    <mergeCell ref="B15:B16"/>
    <mergeCell ref="C15:C16"/>
    <mergeCell ref="D15:D16"/>
    <mergeCell ref="E15:E16"/>
    <mergeCell ref="F15:F18"/>
    <mergeCell ref="B19:B20"/>
    <mergeCell ref="C19:C20"/>
    <mergeCell ref="D19:D20"/>
    <mergeCell ref="E19:E20"/>
    <mergeCell ref="F19:F22"/>
    <mergeCell ref="A23:A26"/>
    <mergeCell ref="B23:B24"/>
    <mergeCell ref="C23:C24"/>
    <mergeCell ref="D23:D24"/>
    <mergeCell ref="E23:E24"/>
    <mergeCell ref="F23:F26"/>
    <mergeCell ref="A27:A30"/>
    <mergeCell ref="A12:X12"/>
    <mergeCell ref="A13:A14"/>
    <mergeCell ref="C13:C14"/>
    <mergeCell ref="D13:D14"/>
    <mergeCell ref="E13:E14"/>
    <mergeCell ref="F13:F14"/>
    <mergeCell ref="G13:G14"/>
    <mergeCell ref="H13:K13"/>
    <mergeCell ref="L13:L14"/>
    <mergeCell ref="M13:M14"/>
    <mergeCell ref="N13:N14"/>
    <mergeCell ref="O13:O14"/>
    <mergeCell ref="P13:P14"/>
    <mergeCell ref="Q13:T13"/>
    <mergeCell ref="U13:U14"/>
    <mergeCell ref="V13:V14"/>
    <mergeCell ref="W13:W14"/>
    <mergeCell ref="X13:X14"/>
    <mergeCell ref="C65:F65"/>
    <mergeCell ref="C68:H68"/>
    <mergeCell ref="C71:H71"/>
    <mergeCell ref="A60:A63"/>
    <mergeCell ref="C60:C61"/>
    <mergeCell ref="D60:D61"/>
    <mergeCell ref="E60:E61"/>
    <mergeCell ref="F60:F63"/>
    <mergeCell ref="C62:C63"/>
    <mergeCell ref="D62:D63"/>
    <mergeCell ref="B60:B61"/>
    <mergeCell ref="B62:B63"/>
    <mergeCell ref="A1:X1"/>
    <mergeCell ref="A2:X2"/>
    <mergeCell ref="A50:X50"/>
    <mergeCell ref="A51:A52"/>
    <mergeCell ref="C51:C52"/>
    <mergeCell ref="D51:D52"/>
    <mergeCell ref="E51:E52"/>
    <mergeCell ref="F51:F52"/>
    <mergeCell ref="G51:G52"/>
    <mergeCell ref="H51:K51"/>
    <mergeCell ref="L51:L52"/>
    <mergeCell ref="M51:M52"/>
    <mergeCell ref="N51:N52"/>
    <mergeCell ref="O51:O52"/>
    <mergeCell ref="P51:P52"/>
    <mergeCell ref="Q51:T51"/>
    <mergeCell ref="U51:U52"/>
    <mergeCell ref="V51:V52"/>
    <mergeCell ref="W51:W52"/>
    <mergeCell ref="X51:X52"/>
    <mergeCell ref="B4:C4"/>
    <mergeCell ref="A5:X5"/>
    <mergeCell ref="A6:A7"/>
    <mergeCell ref="C6:C7"/>
    <mergeCell ref="X60:X62"/>
    <mergeCell ref="E62:E63"/>
    <mergeCell ref="G63:L63"/>
    <mergeCell ref="O63:V63"/>
    <mergeCell ref="W58:W59"/>
    <mergeCell ref="X58:X59"/>
    <mergeCell ref="G58:G59"/>
    <mergeCell ref="H58:K58"/>
    <mergeCell ref="L58:L59"/>
    <mergeCell ref="M58:M59"/>
    <mergeCell ref="N58:N59"/>
    <mergeCell ref="O58:O59"/>
    <mergeCell ref="P58:P59"/>
    <mergeCell ref="Q58:T58"/>
    <mergeCell ref="E58:E59"/>
    <mergeCell ref="F58:F59"/>
    <mergeCell ref="L6:L7"/>
    <mergeCell ref="M6:M7"/>
    <mergeCell ref="N6:N7"/>
    <mergeCell ref="O6:O7"/>
    <mergeCell ref="U58:U59"/>
    <mergeCell ref="V58:V59"/>
    <mergeCell ref="C31:F31"/>
    <mergeCell ref="C34:H34"/>
    <mergeCell ref="A57:X57"/>
    <mergeCell ref="A58:A59"/>
    <mergeCell ref="C58:C59"/>
    <mergeCell ref="D58:D59"/>
    <mergeCell ref="C37:H37"/>
    <mergeCell ref="A43:X43"/>
    <mergeCell ref="A44:X44"/>
    <mergeCell ref="B47:C47"/>
    <mergeCell ref="A53:A56"/>
    <mergeCell ref="C53:C54"/>
    <mergeCell ref="D53:D54"/>
    <mergeCell ref="E53:E54"/>
    <mergeCell ref="F53:F56"/>
    <mergeCell ref="X53:X55"/>
    <mergeCell ref="C55:C56"/>
    <mergeCell ref="D55:D56"/>
    <mergeCell ref="P6:P7"/>
    <mergeCell ref="Q6:T6"/>
    <mergeCell ref="U6:U7"/>
    <mergeCell ref="V6:V7"/>
    <mergeCell ref="W6:W7"/>
    <mergeCell ref="X6:X7"/>
    <mergeCell ref="A8:A11"/>
    <mergeCell ref="B8:B9"/>
    <mergeCell ref="C8:C9"/>
    <mergeCell ref="D8:D9"/>
    <mergeCell ref="E8:E9"/>
    <mergeCell ref="F8:F11"/>
    <mergeCell ref="X8:X10"/>
    <mergeCell ref="B10:B11"/>
    <mergeCell ref="C10:C11"/>
    <mergeCell ref="D10:D11"/>
    <mergeCell ref="E10:E11"/>
    <mergeCell ref="G11:L11"/>
    <mergeCell ref="O11:V11"/>
    <mergeCell ref="D6:D7"/>
    <mergeCell ref="E6:E7"/>
    <mergeCell ref="F6:F7"/>
    <mergeCell ref="G6:G7"/>
    <mergeCell ref="H6:K6"/>
    <mergeCell ref="X19:X21"/>
    <mergeCell ref="B21:B22"/>
    <mergeCell ref="C21:C22"/>
    <mergeCell ref="D21:D22"/>
    <mergeCell ref="E21:E22"/>
    <mergeCell ref="G22:L22"/>
    <mergeCell ref="O22:V22"/>
    <mergeCell ref="X15:X17"/>
    <mergeCell ref="B17:B18"/>
    <mergeCell ref="C17:C18"/>
    <mergeCell ref="D17:D18"/>
    <mergeCell ref="E17:E18"/>
    <mergeCell ref="G18:L18"/>
    <mergeCell ref="O18:V18"/>
    <mergeCell ref="X23:X25"/>
    <mergeCell ref="B25:B26"/>
    <mergeCell ref="C25:C26"/>
    <mergeCell ref="D25:D26"/>
    <mergeCell ref="E25:E26"/>
    <mergeCell ref="G26:L26"/>
    <mergeCell ref="O26:V26"/>
    <mergeCell ref="B27:B28"/>
    <mergeCell ref="C27:C28"/>
    <mergeCell ref="D27:D28"/>
    <mergeCell ref="E27:E28"/>
    <mergeCell ref="F27:F30"/>
    <mergeCell ref="X27:X29"/>
    <mergeCell ref="B29:B30"/>
    <mergeCell ref="C29:C30"/>
    <mergeCell ref="D29:D30"/>
    <mergeCell ref="E29:E30"/>
    <mergeCell ref="G30:L30"/>
    <mergeCell ref="O30:V30"/>
  </mergeCells>
  <printOptions horizontalCentered="1"/>
  <pageMargins left="0.23622047244094491" right="0.23622047244094491" top="0.31496062992125984" bottom="0.31496062992125984" header="0.31496062992125984" footer="0.31496062992125984"/>
  <pageSetup paperSize="9" scale="65" orientation="landscape" r:id="rId1"/>
  <rowBreaks count="1" manualBreakCount="1">
    <brk id="4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8"/>
  <sheetViews>
    <sheetView view="pageBreakPreview" topLeftCell="A51" zoomScale="80" zoomScaleNormal="80" zoomScaleSheetLayoutView="80" workbookViewId="0">
      <selection activeCell="AB54" sqref="AB54"/>
    </sheetView>
  </sheetViews>
  <sheetFormatPr defaultColWidth="9.140625" defaultRowHeight="15"/>
  <cols>
    <col min="1" max="1" width="4.140625" style="8" customWidth="1"/>
    <col min="2" max="2" width="15.5703125" style="42" customWidth="1"/>
    <col min="3" max="3" width="23.85546875" style="8" customWidth="1"/>
    <col min="4" max="4" width="6.42578125" style="8" customWidth="1"/>
    <col min="5" max="5" width="6" style="8" customWidth="1"/>
    <col min="6" max="6" width="17.28515625" style="8" customWidth="1"/>
    <col min="7" max="7" width="14.7109375" style="8" customWidth="1"/>
    <col min="8" max="11" width="5.7109375" style="8" customWidth="1"/>
    <col min="12" max="12" width="8.7109375" style="8" customWidth="1"/>
    <col min="13" max="13" width="8.42578125" style="8" customWidth="1"/>
    <col min="14" max="15" width="8.5703125" style="8" customWidth="1"/>
    <col min="16" max="16" width="8.28515625" style="8" customWidth="1"/>
    <col min="17" max="20" width="5.7109375" style="8" customWidth="1"/>
    <col min="21" max="21" width="8.5703125" style="8" customWidth="1"/>
    <col min="22" max="22" width="8.7109375" style="8" customWidth="1"/>
    <col min="23" max="23" width="10.7109375" style="8" customWidth="1"/>
    <col min="24" max="24" width="8.28515625" style="8" customWidth="1"/>
    <col min="25" max="16384" width="9.140625" style="1"/>
  </cols>
  <sheetData>
    <row r="1" spans="1:27" ht="20.100000000000001" customHeight="1">
      <c r="A1" s="198" t="s">
        <v>68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7" ht="20.100000000000001" customHeight="1">
      <c r="A2" s="198" t="s">
        <v>264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7" ht="12" customHeight="1">
      <c r="B3" s="8"/>
      <c r="C3" s="9"/>
      <c r="D3" s="9"/>
    </row>
    <row r="4" spans="1:27" ht="11.25" customHeight="1">
      <c r="B4" s="8"/>
      <c r="C4" s="9"/>
      <c r="D4" s="9"/>
    </row>
    <row r="5" spans="1:27" ht="20.25" customHeight="1" thickBot="1">
      <c r="B5" s="220" t="s">
        <v>224</v>
      </c>
      <c r="C5" s="220"/>
      <c r="G5" s="9"/>
      <c r="Q5" s="9" t="s">
        <v>69</v>
      </c>
    </row>
    <row r="6" spans="1:27" ht="20.100000000000001" customHeight="1" thickBot="1">
      <c r="A6" s="190" t="s">
        <v>43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2"/>
      <c r="Y6" s="2"/>
      <c r="Z6" s="2"/>
      <c r="AA6" s="2"/>
    </row>
    <row r="7" spans="1:27" ht="15.75" customHeight="1" thickBot="1">
      <c r="A7" s="178" t="s">
        <v>0</v>
      </c>
      <c r="B7" s="10" t="s">
        <v>2</v>
      </c>
      <c r="C7" s="178" t="s">
        <v>1</v>
      </c>
      <c r="D7" s="144" t="s">
        <v>28</v>
      </c>
      <c r="E7" s="181" t="s">
        <v>27</v>
      </c>
      <c r="F7" s="208" t="s">
        <v>17</v>
      </c>
      <c r="G7" s="189" t="s">
        <v>3</v>
      </c>
      <c r="H7" s="183" t="s">
        <v>37</v>
      </c>
      <c r="I7" s="184"/>
      <c r="J7" s="184"/>
      <c r="K7" s="185"/>
      <c r="L7" s="182" t="s">
        <v>32</v>
      </c>
      <c r="M7" s="182" t="s">
        <v>33</v>
      </c>
      <c r="N7" s="182" t="s">
        <v>34</v>
      </c>
      <c r="O7" s="206" t="s">
        <v>26</v>
      </c>
      <c r="P7" s="181" t="s">
        <v>31</v>
      </c>
      <c r="Q7" s="183" t="s">
        <v>38</v>
      </c>
      <c r="R7" s="184"/>
      <c r="S7" s="184"/>
      <c r="T7" s="185"/>
      <c r="U7" s="182" t="s">
        <v>30</v>
      </c>
      <c r="V7" s="182" t="s">
        <v>29</v>
      </c>
      <c r="W7" s="182" t="s">
        <v>35</v>
      </c>
      <c r="X7" s="182" t="s">
        <v>42</v>
      </c>
    </row>
    <row r="8" spans="1:27" ht="15.75" thickBot="1">
      <c r="A8" s="207"/>
      <c r="B8" s="11" t="s">
        <v>16</v>
      </c>
      <c r="C8" s="207"/>
      <c r="D8" s="227"/>
      <c r="E8" s="158"/>
      <c r="F8" s="160"/>
      <c r="G8" s="162"/>
      <c r="H8" s="126" t="s">
        <v>19</v>
      </c>
      <c r="I8" s="126" t="s">
        <v>20</v>
      </c>
      <c r="J8" s="126" t="s">
        <v>21</v>
      </c>
      <c r="K8" s="126" t="s">
        <v>22</v>
      </c>
      <c r="L8" s="150" t="s">
        <v>11</v>
      </c>
      <c r="M8" s="150" t="s">
        <v>23</v>
      </c>
      <c r="N8" s="150" t="s">
        <v>24</v>
      </c>
      <c r="O8" s="164"/>
      <c r="P8" s="158" t="s">
        <v>25</v>
      </c>
      <c r="Q8" s="126" t="s">
        <v>5</v>
      </c>
      <c r="R8" s="126" t="s">
        <v>6</v>
      </c>
      <c r="S8" s="126" t="s">
        <v>7</v>
      </c>
      <c r="T8" s="126" t="s">
        <v>8</v>
      </c>
      <c r="U8" s="150" t="s">
        <v>10</v>
      </c>
      <c r="V8" s="150" t="s">
        <v>9</v>
      </c>
      <c r="W8" s="150" t="s">
        <v>12</v>
      </c>
      <c r="X8" s="150" t="s">
        <v>15</v>
      </c>
    </row>
    <row r="9" spans="1:27" s="127" customFormat="1" ht="15.75" thickBot="1">
      <c r="A9" s="133">
        <v>1</v>
      </c>
      <c r="B9" s="142" t="s">
        <v>106</v>
      </c>
      <c r="C9" s="138" t="s">
        <v>99</v>
      </c>
      <c r="D9" s="140">
        <v>2003</v>
      </c>
      <c r="E9" s="140" t="s">
        <v>60</v>
      </c>
      <c r="F9" s="136" t="s">
        <v>142</v>
      </c>
      <c r="G9" s="3" t="s">
        <v>4</v>
      </c>
      <c r="H9" s="13">
        <v>8.1999999999999993</v>
      </c>
      <c r="I9" s="14">
        <v>8.8000000000000007</v>
      </c>
      <c r="J9" s="15">
        <v>8.8000000000000007</v>
      </c>
      <c r="K9" s="16">
        <v>8.6</v>
      </c>
      <c r="L9" s="17">
        <v>0</v>
      </c>
      <c r="M9" s="18">
        <f>(H9+I9+J9+K9-MAX(H9:K9)-MIN(H9:K9))/2</f>
        <v>8.6999999999999993</v>
      </c>
      <c r="N9" s="47">
        <f>M9*2</f>
        <v>17.399999999999999</v>
      </c>
      <c r="O9" s="20">
        <v>100</v>
      </c>
      <c r="P9" s="51">
        <v>1</v>
      </c>
      <c r="Q9" s="13">
        <v>8.1999999999999993</v>
      </c>
      <c r="R9" s="14">
        <v>8.8000000000000007</v>
      </c>
      <c r="S9" s="15">
        <v>8.8000000000000007</v>
      </c>
      <c r="T9" s="16">
        <v>8.5</v>
      </c>
      <c r="U9" s="18">
        <f>(Q9+R9+S9+T9-MAX(Q9:T9)-MIN(Q9:T9))/2</f>
        <v>8.6499999999999986</v>
      </c>
      <c r="V9" s="19">
        <v>0</v>
      </c>
      <c r="W9" s="52">
        <f>SUM(U9,N9,P9)-L9-V9</f>
        <v>27.049999999999997</v>
      </c>
      <c r="X9" s="169" t="s">
        <v>44</v>
      </c>
      <c r="Y9" s="1"/>
    </row>
    <row r="10" spans="1:27" s="127" customFormat="1" ht="15.75" thickBot="1">
      <c r="A10" s="134"/>
      <c r="B10" s="143"/>
      <c r="C10" s="139"/>
      <c r="D10" s="141"/>
      <c r="E10" s="141"/>
      <c r="F10" s="141"/>
      <c r="G10" s="4" t="s">
        <v>18</v>
      </c>
      <c r="H10" s="13">
        <v>9.3000000000000007</v>
      </c>
      <c r="I10" s="14">
        <v>9</v>
      </c>
      <c r="J10" s="15">
        <v>9</v>
      </c>
      <c r="K10" s="16">
        <v>8.8000000000000007</v>
      </c>
      <c r="L10" s="17">
        <v>0</v>
      </c>
      <c r="M10" s="18">
        <f t="shared" ref="M10:M11" si="0">(H10+I10+J10+K10-MAX(H10:K10)-MIN(H10:K10))/2</f>
        <v>9</v>
      </c>
      <c r="N10" s="47">
        <f t="shared" ref="N10:N11" si="1">M10*2</f>
        <v>18</v>
      </c>
      <c r="O10" s="20">
        <v>82</v>
      </c>
      <c r="P10" s="51">
        <v>0.82</v>
      </c>
      <c r="Q10" s="13">
        <v>9</v>
      </c>
      <c r="R10" s="14">
        <v>8.9</v>
      </c>
      <c r="S10" s="15">
        <v>8.8000000000000007</v>
      </c>
      <c r="T10" s="16">
        <v>9</v>
      </c>
      <c r="U10" s="18">
        <f t="shared" ref="U10:U11" si="2">(Q10+R10+S10+T10-MAX(Q10:T10)-MIN(Q10:T10))/2</f>
        <v>8.9500000000000011</v>
      </c>
      <c r="V10" s="19">
        <v>0</v>
      </c>
      <c r="W10" s="52">
        <f t="shared" ref="W10:W11" si="3">SUM(U10,N10,P10)-L10-V10</f>
        <v>27.770000000000003</v>
      </c>
      <c r="X10" s="170"/>
      <c r="Y10" s="1"/>
    </row>
    <row r="11" spans="1:27" s="127" customFormat="1" ht="20.25" thickBot="1">
      <c r="A11" s="134"/>
      <c r="B11" s="176" t="s">
        <v>107</v>
      </c>
      <c r="C11" s="139" t="s">
        <v>141</v>
      </c>
      <c r="D11" s="141">
        <v>1997</v>
      </c>
      <c r="E11" s="141" t="s">
        <v>60</v>
      </c>
      <c r="F11" s="141"/>
      <c r="G11" s="46" t="s">
        <v>39</v>
      </c>
      <c r="H11" s="13">
        <v>9</v>
      </c>
      <c r="I11" s="14">
        <v>8.8000000000000007</v>
      </c>
      <c r="J11" s="15">
        <v>9</v>
      </c>
      <c r="K11" s="16">
        <v>9</v>
      </c>
      <c r="L11" s="17">
        <v>0</v>
      </c>
      <c r="M11" s="18">
        <f t="shared" si="0"/>
        <v>8.9999999999999982</v>
      </c>
      <c r="N11" s="47">
        <f t="shared" si="1"/>
        <v>17.999999999999996</v>
      </c>
      <c r="O11" s="20">
        <v>122</v>
      </c>
      <c r="P11" s="51">
        <v>1.22</v>
      </c>
      <c r="Q11" s="13">
        <v>9</v>
      </c>
      <c r="R11" s="14">
        <v>8.9</v>
      </c>
      <c r="S11" s="15">
        <v>9</v>
      </c>
      <c r="T11" s="16">
        <v>8.8000000000000007</v>
      </c>
      <c r="U11" s="18">
        <f t="shared" si="2"/>
        <v>8.9500000000000011</v>
      </c>
      <c r="V11" s="19">
        <v>0</v>
      </c>
      <c r="W11" s="52">
        <f t="shared" si="3"/>
        <v>28.169999999999995</v>
      </c>
      <c r="X11" s="171"/>
      <c r="Y11" s="1"/>
    </row>
    <row r="12" spans="1:27" s="127" customFormat="1" ht="15.75" thickBot="1">
      <c r="A12" s="135"/>
      <c r="B12" s="177"/>
      <c r="C12" s="157"/>
      <c r="D12" s="152"/>
      <c r="E12" s="146"/>
      <c r="F12" s="152"/>
      <c r="G12" s="166" t="s">
        <v>36</v>
      </c>
      <c r="H12" s="167"/>
      <c r="I12" s="167"/>
      <c r="J12" s="167"/>
      <c r="K12" s="167"/>
      <c r="L12" s="168"/>
      <c r="M12" s="25">
        <f>SUM(M9:M11)-L9-L10-L11</f>
        <v>26.699999999999996</v>
      </c>
      <c r="N12" s="26"/>
      <c r="O12" s="172" t="s">
        <v>40</v>
      </c>
      <c r="P12" s="173"/>
      <c r="Q12" s="173"/>
      <c r="R12" s="173"/>
      <c r="S12" s="173"/>
      <c r="T12" s="173"/>
      <c r="U12" s="173"/>
      <c r="V12" s="174"/>
      <c r="W12" s="45">
        <f>SUM(W9:W11)</f>
        <v>82.99</v>
      </c>
      <c r="X12" s="27">
        <f>M12</f>
        <v>26.699999999999996</v>
      </c>
      <c r="Y12" s="1"/>
    </row>
    <row r="13" spans="1:27" s="127" customFormat="1" ht="15.75" thickBot="1">
      <c r="A13" s="133">
        <v>3</v>
      </c>
      <c r="B13" s="136" t="s">
        <v>195</v>
      </c>
      <c r="C13" s="138" t="s">
        <v>197</v>
      </c>
      <c r="D13" s="140">
        <v>2004</v>
      </c>
      <c r="E13" s="140" t="s">
        <v>60</v>
      </c>
      <c r="F13" s="136" t="s">
        <v>199</v>
      </c>
      <c r="G13" s="3" t="s">
        <v>4</v>
      </c>
      <c r="H13" s="13">
        <v>8.6</v>
      </c>
      <c r="I13" s="14">
        <v>8.5</v>
      </c>
      <c r="J13" s="15">
        <v>8.5</v>
      </c>
      <c r="K13" s="22">
        <v>8.5</v>
      </c>
      <c r="L13" s="17">
        <v>0</v>
      </c>
      <c r="M13" s="18">
        <f>(H13+I13+J13+K13-MAX(H13:K13)-MIN(H13:K13))/2</f>
        <v>8.5</v>
      </c>
      <c r="N13" s="19">
        <f>M13*2</f>
        <v>17</v>
      </c>
      <c r="O13" s="20">
        <v>90</v>
      </c>
      <c r="P13" s="21">
        <v>0.9</v>
      </c>
      <c r="Q13" s="13">
        <v>8.9</v>
      </c>
      <c r="R13" s="14">
        <v>8.8000000000000007</v>
      </c>
      <c r="S13" s="15">
        <v>8.9</v>
      </c>
      <c r="T13" s="22">
        <v>8.9</v>
      </c>
      <c r="U13" s="18">
        <f>(Q13+R13+S13+T13-MAX(Q13:T13)-MIN(Q13:T13))/2</f>
        <v>8.9</v>
      </c>
      <c r="V13" s="19">
        <v>0</v>
      </c>
      <c r="W13" s="23">
        <f>SUM(U13,N13,P13)-L13-V13</f>
        <v>26.799999999999997</v>
      </c>
      <c r="X13" s="153" t="s">
        <v>66</v>
      </c>
      <c r="Y13" s="1"/>
    </row>
    <row r="14" spans="1:27" s="127" customFormat="1" ht="15.75" thickBot="1">
      <c r="A14" s="134"/>
      <c r="B14" s="137"/>
      <c r="C14" s="139"/>
      <c r="D14" s="141"/>
      <c r="E14" s="141"/>
      <c r="F14" s="141"/>
      <c r="G14" s="4" t="s">
        <v>18</v>
      </c>
      <c r="H14" s="13">
        <v>8.6999999999999993</v>
      </c>
      <c r="I14" s="14">
        <v>8.6</v>
      </c>
      <c r="J14" s="15">
        <v>8.6</v>
      </c>
      <c r="K14" s="22">
        <v>8.6</v>
      </c>
      <c r="L14" s="17">
        <v>0</v>
      </c>
      <c r="M14" s="18">
        <f>(H14+I14+J14+K14-MAX(H14:K14)-MIN(H14:K14))/2</f>
        <v>8.6000000000000014</v>
      </c>
      <c r="N14" s="19">
        <f>M14*2</f>
        <v>17.200000000000003</v>
      </c>
      <c r="O14" s="20">
        <v>84</v>
      </c>
      <c r="P14" s="21">
        <v>0.84</v>
      </c>
      <c r="Q14" s="13">
        <v>8.5</v>
      </c>
      <c r="R14" s="14">
        <v>8.6</v>
      </c>
      <c r="S14" s="15">
        <v>8.6</v>
      </c>
      <c r="T14" s="22">
        <v>8.5</v>
      </c>
      <c r="U14" s="18">
        <f>(Q14+R14+S14+T14-MAX(Q14:T14)-MIN(Q14:T14))/2</f>
        <v>8.5500000000000007</v>
      </c>
      <c r="V14" s="19">
        <v>0</v>
      </c>
      <c r="W14" s="23">
        <f>SUM(U14,N14,P14)-L14-V14</f>
        <v>26.590000000000003</v>
      </c>
      <c r="X14" s="154"/>
      <c r="Y14" s="1"/>
    </row>
    <row r="15" spans="1:27" s="127" customFormat="1" ht="21" thickBot="1">
      <c r="A15" s="134"/>
      <c r="B15" s="137" t="s">
        <v>196</v>
      </c>
      <c r="C15" s="139" t="s">
        <v>198</v>
      </c>
      <c r="D15" s="141">
        <v>1999</v>
      </c>
      <c r="E15" s="141" t="s">
        <v>60</v>
      </c>
      <c r="F15" s="141"/>
      <c r="G15" s="6" t="s">
        <v>39</v>
      </c>
      <c r="H15" s="13">
        <v>8.9</v>
      </c>
      <c r="I15" s="14">
        <v>8.8000000000000007</v>
      </c>
      <c r="J15" s="15">
        <v>8.9</v>
      </c>
      <c r="K15" s="22">
        <v>8.9</v>
      </c>
      <c r="L15" s="100">
        <v>0</v>
      </c>
      <c r="M15" s="101">
        <f>(H15+I15+J15+K15-MAX(H15:K15)-MIN(H15:K15))/2</f>
        <v>8.9</v>
      </c>
      <c r="N15" s="24">
        <f>M15*2</f>
        <v>17.8</v>
      </c>
      <c r="O15" s="12">
        <v>115</v>
      </c>
      <c r="P15" s="104">
        <v>1</v>
      </c>
      <c r="Q15" s="13">
        <v>8.6999999999999993</v>
      </c>
      <c r="R15" s="14">
        <v>8.6</v>
      </c>
      <c r="S15" s="15">
        <v>8.6</v>
      </c>
      <c r="T15" s="22">
        <v>8.6</v>
      </c>
      <c r="U15" s="18">
        <f>(Q15+R15+S15+T15-MAX(Q15:T15)-MIN(Q15:T15))/2</f>
        <v>8.6000000000000014</v>
      </c>
      <c r="V15" s="24">
        <v>0</v>
      </c>
      <c r="W15" s="23">
        <f>SUM(U15,N15,P15)-L15-V15</f>
        <v>27.400000000000002</v>
      </c>
      <c r="X15" s="155"/>
      <c r="Y15" s="1"/>
    </row>
    <row r="16" spans="1:27" s="127" customFormat="1" ht="15.75" thickBot="1">
      <c r="A16" s="135"/>
      <c r="B16" s="156"/>
      <c r="C16" s="157"/>
      <c r="D16" s="152"/>
      <c r="E16" s="146"/>
      <c r="F16" s="152"/>
      <c r="G16" s="166" t="s">
        <v>36</v>
      </c>
      <c r="H16" s="167"/>
      <c r="I16" s="167"/>
      <c r="J16" s="167"/>
      <c r="K16" s="167"/>
      <c r="L16" s="168"/>
      <c r="M16" s="25">
        <f>SUM(M13:M15)-L13-L14-L15</f>
        <v>26</v>
      </c>
      <c r="N16" s="26"/>
      <c r="O16" s="172" t="s">
        <v>40</v>
      </c>
      <c r="P16" s="173"/>
      <c r="Q16" s="173"/>
      <c r="R16" s="173"/>
      <c r="S16" s="173"/>
      <c r="T16" s="173"/>
      <c r="U16" s="173"/>
      <c r="V16" s="174"/>
      <c r="W16" s="45">
        <f>SUM(W13:W15)</f>
        <v>80.790000000000006</v>
      </c>
      <c r="X16" s="27">
        <f>M16</f>
        <v>26</v>
      </c>
      <c r="Y16" s="1"/>
    </row>
    <row r="17" spans="1:27" ht="20.100000000000001" customHeight="1" thickBot="1">
      <c r="A17" s="190" t="s">
        <v>49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2"/>
      <c r="Y17" s="2"/>
      <c r="Z17" s="2"/>
      <c r="AA17" s="2"/>
    </row>
    <row r="18" spans="1:27" ht="15.75" customHeight="1" thickBot="1">
      <c r="A18" s="178" t="s">
        <v>0</v>
      </c>
      <c r="B18" s="10" t="s">
        <v>2</v>
      </c>
      <c r="C18" s="178" t="s">
        <v>1</v>
      </c>
      <c r="D18" s="144" t="s">
        <v>28</v>
      </c>
      <c r="E18" s="181" t="s">
        <v>27</v>
      </c>
      <c r="F18" s="208" t="s">
        <v>17</v>
      </c>
      <c r="G18" s="189" t="s">
        <v>3</v>
      </c>
      <c r="H18" s="183" t="s">
        <v>37</v>
      </c>
      <c r="I18" s="184"/>
      <c r="J18" s="184"/>
      <c r="K18" s="185"/>
      <c r="L18" s="182" t="s">
        <v>32</v>
      </c>
      <c r="M18" s="182" t="s">
        <v>33</v>
      </c>
      <c r="N18" s="182" t="s">
        <v>34</v>
      </c>
      <c r="O18" s="206" t="s">
        <v>26</v>
      </c>
      <c r="P18" s="181" t="s">
        <v>31</v>
      </c>
      <c r="Q18" s="183" t="s">
        <v>38</v>
      </c>
      <c r="R18" s="184"/>
      <c r="S18" s="184"/>
      <c r="T18" s="185"/>
      <c r="U18" s="182" t="s">
        <v>30</v>
      </c>
      <c r="V18" s="182" t="s">
        <v>29</v>
      </c>
      <c r="W18" s="182" t="s">
        <v>35</v>
      </c>
      <c r="X18" s="182" t="s">
        <v>42</v>
      </c>
    </row>
    <row r="19" spans="1:27" ht="15.75" thickBot="1">
      <c r="A19" s="179"/>
      <c r="B19" s="37" t="s">
        <v>16</v>
      </c>
      <c r="C19" s="207"/>
      <c r="D19" s="145"/>
      <c r="E19" s="159"/>
      <c r="F19" s="161"/>
      <c r="G19" s="163"/>
      <c r="H19" s="123" t="s">
        <v>19</v>
      </c>
      <c r="I19" s="123" t="s">
        <v>20</v>
      </c>
      <c r="J19" s="123" t="s">
        <v>21</v>
      </c>
      <c r="K19" s="123" t="s">
        <v>22</v>
      </c>
      <c r="L19" s="151" t="s">
        <v>11</v>
      </c>
      <c r="M19" s="151" t="s">
        <v>23</v>
      </c>
      <c r="N19" s="151" t="s">
        <v>24</v>
      </c>
      <c r="O19" s="165"/>
      <c r="P19" s="159" t="s">
        <v>25</v>
      </c>
      <c r="Q19" s="123" t="s">
        <v>5</v>
      </c>
      <c r="R19" s="123" t="s">
        <v>6</v>
      </c>
      <c r="S19" s="123" t="s">
        <v>7</v>
      </c>
      <c r="T19" s="123" t="s">
        <v>8</v>
      </c>
      <c r="U19" s="151" t="s">
        <v>10</v>
      </c>
      <c r="V19" s="151" t="s">
        <v>9</v>
      </c>
      <c r="W19" s="151" t="s">
        <v>12</v>
      </c>
      <c r="X19" s="151" t="s">
        <v>15</v>
      </c>
    </row>
    <row r="20" spans="1:27" s="127" customFormat="1" ht="15.75" thickBot="1">
      <c r="A20" s="133">
        <v>1</v>
      </c>
      <c r="B20" s="103" t="s">
        <v>114</v>
      </c>
      <c r="C20" s="138" t="s">
        <v>115</v>
      </c>
      <c r="D20" s="140">
        <v>2004</v>
      </c>
      <c r="E20" s="140" t="s">
        <v>60</v>
      </c>
      <c r="F20" s="136" t="s">
        <v>263</v>
      </c>
      <c r="G20" s="3" t="s">
        <v>4</v>
      </c>
      <c r="H20" s="13">
        <v>9.4</v>
      </c>
      <c r="I20" s="14">
        <v>9.3000000000000007</v>
      </c>
      <c r="J20" s="15">
        <v>9.3000000000000007</v>
      </c>
      <c r="K20" s="16">
        <v>9.3000000000000007</v>
      </c>
      <c r="L20" s="17">
        <v>0</v>
      </c>
      <c r="M20" s="18">
        <f>(H20+I20+J20+K20-MAX(H20:K20)-MIN(H20:K20))/2</f>
        <v>9.3000000000000025</v>
      </c>
      <c r="N20" s="47">
        <f>M20*2</f>
        <v>18.600000000000005</v>
      </c>
      <c r="O20" s="20">
        <v>94</v>
      </c>
      <c r="P20" s="51">
        <v>0.94</v>
      </c>
      <c r="Q20" s="13">
        <v>9</v>
      </c>
      <c r="R20" s="14">
        <v>8.9</v>
      </c>
      <c r="S20" s="15">
        <v>9.1</v>
      </c>
      <c r="T20" s="16">
        <v>9.1999999999999993</v>
      </c>
      <c r="U20" s="18">
        <f>(Q20+R20+S20+T20-MAX(Q20:T20)-MIN(Q20:T20))/2</f>
        <v>9.0500000000000007</v>
      </c>
      <c r="V20" s="19">
        <v>0.5</v>
      </c>
      <c r="W20" s="52">
        <f>SUM(U20,N20,P20)-L20-V20</f>
        <v>28.090000000000007</v>
      </c>
      <c r="X20" s="169" t="s">
        <v>44</v>
      </c>
      <c r="Y20" s="1"/>
    </row>
    <row r="21" spans="1:27" s="127" customFormat="1" ht="15.75" thickBot="1">
      <c r="A21" s="134"/>
      <c r="B21" s="2" t="s">
        <v>113</v>
      </c>
      <c r="C21" s="139"/>
      <c r="D21" s="141"/>
      <c r="E21" s="141"/>
      <c r="F21" s="141"/>
      <c r="G21" s="4" t="s">
        <v>18</v>
      </c>
      <c r="H21" s="13">
        <v>8.8000000000000007</v>
      </c>
      <c r="I21" s="14">
        <v>9</v>
      </c>
      <c r="J21" s="15">
        <v>9</v>
      </c>
      <c r="K21" s="16">
        <v>8.9</v>
      </c>
      <c r="L21" s="17">
        <v>0</v>
      </c>
      <c r="M21" s="18">
        <f t="shared" ref="M21:M22" si="4">(H21+I21+J21+K21-MAX(H21:K21)-MIN(H21:K21))/2</f>
        <v>8.9500000000000011</v>
      </c>
      <c r="N21" s="47">
        <f t="shared" ref="N21:N22" si="5">M21*2</f>
        <v>17.900000000000002</v>
      </c>
      <c r="O21" s="20">
        <v>81</v>
      </c>
      <c r="P21" s="51">
        <v>0.8</v>
      </c>
      <c r="Q21" s="13">
        <v>8.6999999999999993</v>
      </c>
      <c r="R21" s="14">
        <v>8.8000000000000007</v>
      </c>
      <c r="S21" s="15">
        <v>8.8000000000000007</v>
      </c>
      <c r="T21" s="16">
        <v>8.8000000000000007</v>
      </c>
      <c r="U21" s="18">
        <f t="shared" ref="U21:U22" si="6">(Q21+R21+S21+T21-MAX(Q21:T21)-MIN(Q21:T21))/2</f>
        <v>8.8000000000000007</v>
      </c>
      <c r="V21" s="19">
        <v>0.5</v>
      </c>
      <c r="W21" s="52">
        <f t="shared" ref="W21:W22" si="7">SUM(U21,N21,P21)-L21-V21</f>
        <v>27.000000000000004</v>
      </c>
      <c r="X21" s="170"/>
      <c r="Y21" s="1"/>
    </row>
    <row r="22" spans="1:27" s="127" customFormat="1" ht="21" thickBot="1">
      <c r="A22" s="134"/>
      <c r="B22" s="137" t="s">
        <v>112</v>
      </c>
      <c r="C22" s="139" t="s">
        <v>116</v>
      </c>
      <c r="D22" s="141">
        <v>2000</v>
      </c>
      <c r="E22" s="141" t="s">
        <v>60</v>
      </c>
      <c r="F22" s="141"/>
      <c r="G22" s="6" t="s">
        <v>39</v>
      </c>
      <c r="H22" s="13">
        <v>9</v>
      </c>
      <c r="I22" s="14">
        <v>9.1</v>
      </c>
      <c r="J22" s="15">
        <v>9.1</v>
      </c>
      <c r="K22" s="16">
        <v>9</v>
      </c>
      <c r="L22" s="17">
        <v>0</v>
      </c>
      <c r="M22" s="18">
        <f t="shared" si="4"/>
        <v>9.0500000000000007</v>
      </c>
      <c r="N22" s="47">
        <f t="shared" si="5"/>
        <v>18.100000000000001</v>
      </c>
      <c r="O22" s="20">
        <v>113</v>
      </c>
      <c r="P22" s="51">
        <v>1.1299999999999999</v>
      </c>
      <c r="Q22" s="13">
        <v>8.8000000000000007</v>
      </c>
      <c r="R22" s="14">
        <v>8.8000000000000007</v>
      </c>
      <c r="S22" s="15">
        <v>8.8000000000000007</v>
      </c>
      <c r="T22" s="16">
        <v>9</v>
      </c>
      <c r="U22" s="18">
        <f t="shared" si="6"/>
        <v>8.8000000000000025</v>
      </c>
      <c r="V22" s="19">
        <v>0.5</v>
      </c>
      <c r="W22" s="52">
        <f t="shared" si="7"/>
        <v>27.530000000000005</v>
      </c>
      <c r="X22" s="171"/>
      <c r="Y22" s="1"/>
    </row>
    <row r="23" spans="1:27" s="127" customFormat="1" ht="15.75" thickBot="1">
      <c r="A23" s="135"/>
      <c r="B23" s="222"/>
      <c r="C23" s="157"/>
      <c r="D23" s="152"/>
      <c r="E23" s="146"/>
      <c r="F23" s="152"/>
      <c r="G23" s="166" t="s">
        <v>36</v>
      </c>
      <c r="H23" s="167"/>
      <c r="I23" s="167"/>
      <c r="J23" s="167"/>
      <c r="K23" s="167"/>
      <c r="L23" s="168"/>
      <c r="M23" s="25">
        <f>SUM(M20:M22)-L20-L21-L22</f>
        <v>27.300000000000004</v>
      </c>
      <c r="N23" s="26"/>
      <c r="O23" s="172" t="s">
        <v>40</v>
      </c>
      <c r="P23" s="173"/>
      <c r="Q23" s="173"/>
      <c r="R23" s="173"/>
      <c r="S23" s="173"/>
      <c r="T23" s="173"/>
      <c r="U23" s="173"/>
      <c r="V23" s="174"/>
      <c r="W23" s="45">
        <f>SUM(W20:W22)</f>
        <v>82.620000000000019</v>
      </c>
      <c r="X23" s="76">
        <f>M23</f>
        <v>27.300000000000004</v>
      </c>
      <c r="Y23" s="1"/>
    </row>
    <row r="24" spans="1:27" s="127" customFormat="1" ht="15.75" customHeight="1" thickBot="1">
      <c r="A24" s="133">
        <v>2</v>
      </c>
      <c r="B24" s="136" t="s">
        <v>118</v>
      </c>
      <c r="C24" s="226" t="s">
        <v>216</v>
      </c>
      <c r="D24" s="140">
        <v>2005</v>
      </c>
      <c r="E24" s="140" t="s">
        <v>60</v>
      </c>
      <c r="F24" s="136" t="s">
        <v>124</v>
      </c>
      <c r="G24" s="3" t="s">
        <v>4</v>
      </c>
      <c r="H24" s="13">
        <v>9</v>
      </c>
      <c r="I24" s="14">
        <v>9.3000000000000007</v>
      </c>
      <c r="J24" s="15">
        <v>9.1999999999999993</v>
      </c>
      <c r="K24" s="16">
        <v>9.4</v>
      </c>
      <c r="L24" s="17">
        <v>0</v>
      </c>
      <c r="M24" s="18">
        <f>(H24+I24+J24+K24-MAX(H24:K24)-MIN(H24:K24))/2</f>
        <v>9.25</v>
      </c>
      <c r="N24" s="47">
        <f>M24*2</f>
        <v>18.5</v>
      </c>
      <c r="O24" s="20">
        <v>90</v>
      </c>
      <c r="P24" s="51">
        <v>0.9</v>
      </c>
      <c r="Q24" s="13">
        <v>8.1999999999999993</v>
      </c>
      <c r="R24" s="14">
        <v>8.6</v>
      </c>
      <c r="S24" s="15">
        <v>8.6</v>
      </c>
      <c r="T24" s="16">
        <v>8.1999999999999993</v>
      </c>
      <c r="U24" s="18">
        <f>(Q24+R24+S24+T24-MAX(Q24:T24)-MIN(Q24:T24))/2</f>
        <v>8.3999999999999968</v>
      </c>
      <c r="V24" s="19">
        <v>0</v>
      </c>
      <c r="W24" s="52">
        <f>SUM(U24,N24,P24)-L24-V24</f>
        <v>27.799999999999997</v>
      </c>
      <c r="X24" s="169" t="s">
        <v>44</v>
      </c>
      <c r="Y24" s="1"/>
    </row>
    <row r="25" spans="1:27" s="127" customFormat="1" ht="15.75" thickBot="1">
      <c r="A25" s="134"/>
      <c r="B25" s="137"/>
      <c r="C25" s="224"/>
      <c r="D25" s="141"/>
      <c r="E25" s="141"/>
      <c r="F25" s="141"/>
      <c r="G25" s="4" t="s">
        <v>18</v>
      </c>
      <c r="H25" s="13">
        <v>8.6</v>
      </c>
      <c r="I25" s="14">
        <v>8.6999999999999993</v>
      </c>
      <c r="J25" s="15">
        <v>8.6</v>
      </c>
      <c r="K25" s="16">
        <v>8.6999999999999993</v>
      </c>
      <c r="L25" s="17">
        <v>0</v>
      </c>
      <c r="M25" s="18">
        <f t="shared" ref="M25:M26" si="8">(H25+I25+J25+K25-MAX(H25:K25)-MIN(H25:K25))/2</f>
        <v>8.6499999999999986</v>
      </c>
      <c r="N25" s="47">
        <f t="shared" ref="N25:N26" si="9">M25*2</f>
        <v>17.299999999999997</v>
      </c>
      <c r="O25" s="20">
        <v>80</v>
      </c>
      <c r="P25" s="51">
        <v>0.8</v>
      </c>
      <c r="Q25" s="13">
        <v>8.5</v>
      </c>
      <c r="R25" s="14">
        <v>8.4</v>
      </c>
      <c r="S25" s="15">
        <v>8.6999999999999993</v>
      </c>
      <c r="T25" s="16">
        <v>8.5</v>
      </c>
      <c r="U25" s="18">
        <f t="shared" ref="U25:U26" si="10">(Q25+R25+S25+T25-MAX(Q25:T25)-MIN(Q25:T25))/2</f>
        <v>8.4999999999999964</v>
      </c>
      <c r="V25" s="19">
        <v>0</v>
      </c>
      <c r="W25" s="52">
        <f t="shared" ref="W25:W26" si="11">SUM(U25,N25,P25)-L25-V25</f>
        <v>26.599999999999994</v>
      </c>
      <c r="X25" s="170"/>
      <c r="Y25" s="1"/>
    </row>
    <row r="26" spans="1:27" s="127" customFormat="1" ht="21" thickBot="1">
      <c r="A26" s="134"/>
      <c r="B26" s="137" t="s">
        <v>119</v>
      </c>
      <c r="C26" s="224" t="s">
        <v>125</v>
      </c>
      <c r="D26" s="141">
        <v>2001</v>
      </c>
      <c r="E26" s="141" t="s">
        <v>60</v>
      </c>
      <c r="F26" s="141"/>
      <c r="G26" s="6" t="s">
        <v>39</v>
      </c>
      <c r="H26" s="13">
        <v>9</v>
      </c>
      <c r="I26" s="14">
        <v>9</v>
      </c>
      <c r="J26" s="15">
        <v>8.8000000000000007</v>
      </c>
      <c r="K26" s="16">
        <v>9</v>
      </c>
      <c r="L26" s="17">
        <v>0</v>
      </c>
      <c r="M26" s="18">
        <f t="shared" si="8"/>
        <v>8.9999999999999982</v>
      </c>
      <c r="N26" s="47">
        <f t="shared" si="9"/>
        <v>17.999999999999996</v>
      </c>
      <c r="O26" s="20">
        <v>111</v>
      </c>
      <c r="P26" s="51">
        <v>1.1000000000000001</v>
      </c>
      <c r="Q26" s="13">
        <v>8.6</v>
      </c>
      <c r="R26" s="14">
        <v>8.6</v>
      </c>
      <c r="S26" s="15">
        <v>8.5</v>
      </c>
      <c r="T26" s="16">
        <v>8.6</v>
      </c>
      <c r="U26" s="18">
        <f t="shared" si="10"/>
        <v>8.5999999999999979</v>
      </c>
      <c r="V26" s="19">
        <v>0</v>
      </c>
      <c r="W26" s="52">
        <f t="shared" si="11"/>
        <v>27.699999999999996</v>
      </c>
      <c r="X26" s="171"/>
      <c r="Y26" s="1"/>
    </row>
    <row r="27" spans="1:27" s="127" customFormat="1" ht="15.75" thickBot="1">
      <c r="A27" s="135"/>
      <c r="B27" s="156"/>
      <c r="C27" s="225"/>
      <c r="D27" s="152"/>
      <c r="E27" s="146"/>
      <c r="F27" s="152"/>
      <c r="G27" s="166" t="s">
        <v>36</v>
      </c>
      <c r="H27" s="167"/>
      <c r="I27" s="167"/>
      <c r="J27" s="167"/>
      <c r="K27" s="167"/>
      <c r="L27" s="168"/>
      <c r="M27" s="25">
        <f>SUM(M24:M26)-L24-L25-L26</f>
        <v>26.9</v>
      </c>
      <c r="N27" s="26"/>
      <c r="O27" s="172" t="s">
        <v>40</v>
      </c>
      <c r="P27" s="173"/>
      <c r="Q27" s="173"/>
      <c r="R27" s="173"/>
      <c r="S27" s="173"/>
      <c r="T27" s="173"/>
      <c r="U27" s="173"/>
      <c r="V27" s="174"/>
      <c r="W27" s="45">
        <f>SUM(W24:W26)</f>
        <v>82.1</v>
      </c>
      <c r="X27" s="27">
        <f>M27</f>
        <v>26.9</v>
      </c>
      <c r="Y27" s="1"/>
    </row>
    <row r="28" spans="1:27">
      <c r="A28" s="125"/>
      <c r="B28" s="64"/>
      <c r="C28" s="78"/>
      <c r="D28" s="57"/>
      <c r="E28" s="65"/>
      <c r="F28" s="57"/>
      <c r="G28" s="59"/>
      <c r="H28" s="59"/>
      <c r="I28" s="59"/>
      <c r="J28" s="59"/>
      <c r="K28" s="59"/>
      <c r="L28" s="59"/>
      <c r="M28" s="66"/>
      <c r="N28" s="60"/>
      <c r="O28" s="61"/>
      <c r="P28" s="61"/>
      <c r="Q28" s="61"/>
      <c r="R28" s="61"/>
      <c r="S28" s="61"/>
      <c r="T28" s="61"/>
      <c r="U28" s="61"/>
      <c r="V28" s="61"/>
      <c r="W28" s="67"/>
      <c r="X28" s="68"/>
    </row>
    <row r="29" spans="1:27">
      <c r="A29" s="38"/>
      <c r="B29" s="64"/>
      <c r="C29" s="78"/>
      <c r="D29" s="57"/>
      <c r="E29" s="65"/>
      <c r="F29" s="57"/>
      <c r="G29" s="40"/>
      <c r="H29" s="40"/>
      <c r="I29" s="40"/>
      <c r="J29" s="40"/>
      <c r="K29" s="40"/>
      <c r="L29" s="40"/>
      <c r="M29" s="28"/>
      <c r="N29" s="29"/>
      <c r="O29" s="41"/>
      <c r="P29" s="41"/>
      <c r="Q29" s="41"/>
      <c r="R29" s="41"/>
      <c r="S29" s="41"/>
      <c r="T29" s="41"/>
      <c r="U29" s="41"/>
      <c r="V29" s="41"/>
      <c r="W29" s="30"/>
      <c r="X29" s="31"/>
    </row>
    <row r="30" spans="1:27">
      <c r="A30" s="38"/>
      <c r="B30" s="49"/>
      <c r="C30" s="212" t="s">
        <v>41</v>
      </c>
      <c r="D30" s="212"/>
      <c r="E30" s="212"/>
      <c r="F30" s="21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2"/>
      <c r="S30" s="5"/>
      <c r="T30" s="69" t="s">
        <v>71</v>
      </c>
      <c r="U30" s="69"/>
      <c r="V30" s="50"/>
      <c r="W30" s="30"/>
      <c r="X30" s="31"/>
    </row>
    <row r="31" spans="1:27">
      <c r="A31" s="38"/>
      <c r="B31" s="49"/>
      <c r="C31" s="118" t="s">
        <v>75</v>
      </c>
      <c r="D31" s="5"/>
      <c r="E31" s="5"/>
      <c r="F31" s="32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32"/>
      <c r="S31" s="5"/>
      <c r="T31" s="69" t="s">
        <v>45</v>
      </c>
      <c r="U31" s="69"/>
      <c r="V31" s="50"/>
      <c r="W31" s="30"/>
      <c r="X31" s="31"/>
    </row>
    <row r="32" spans="1:27" ht="15.75">
      <c r="A32" s="38"/>
      <c r="B32" s="49"/>
      <c r="C32" s="1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32"/>
      <c r="S32" s="5"/>
      <c r="T32" s="129"/>
      <c r="U32" s="129"/>
      <c r="V32" s="50"/>
      <c r="W32" s="30"/>
      <c r="X32" s="31"/>
    </row>
    <row r="33" spans="1:24">
      <c r="A33" s="38"/>
      <c r="B33" s="49"/>
      <c r="C33" s="175" t="s">
        <v>13</v>
      </c>
      <c r="D33" s="175"/>
      <c r="E33" s="175"/>
      <c r="F33" s="175"/>
      <c r="G33" s="175"/>
      <c r="H33" s="175"/>
      <c r="I33" s="5"/>
      <c r="J33" s="5"/>
      <c r="K33" s="5"/>
      <c r="L33" s="32"/>
      <c r="M33" s="5"/>
      <c r="N33" s="5"/>
      <c r="O33" s="5"/>
      <c r="P33" s="5"/>
      <c r="Q33" s="5"/>
      <c r="R33" s="5"/>
      <c r="S33" s="5"/>
      <c r="T33" s="69" t="s">
        <v>70</v>
      </c>
      <c r="U33" s="69"/>
      <c r="V33" s="50"/>
      <c r="W33" s="30"/>
      <c r="X33" s="31"/>
    </row>
    <row r="34" spans="1:24">
      <c r="A34" s="38"/>
      <c r="B34" s="49"/>
      <c r="C34" s="118" t="s">
        <v>74</v>
      </c>
      <c r="D34" s="118"/>
      <c r="E34" s="118"/>
      <c r="F34" s="5"/>
      <c r="G34" s="5"/>
      <c r="H34" s="5"/>
      <c r="I34" s="33"/>
      <c r="J34" s="5"/>
      <c r="K34" s="5"/>
      <c r="L34" s="32"/>
      <c r="M34" s="5"/>
      <c r="N34" s="5"/>
      <c r="O34" s="5"/>
      <c r="P34" s="5"/>
      <c r="Q34" s="5"/>
      <c r="R34" s="5"/>
      <c r="S34" s="5"/>
      <c r="T34" s="69" t="s">
        <v>61</v>
      </c>
      <c r="U34" s="69"/>
      <c r="V34" s="50"/>
      <c r="W34" s="30"/>
      <c r="X34" s="31"/>
    </row>
    <row r="35" spans="1:24">
      <c r="A35" s="38"/>
      <c r="B35" s="49"/>
      <c r="C35" s="32"/>
      <c r="D35" s="32"/>
      <c r="E35" s="32"/>
      <c r="F35" s="32"/>
      <c r="G35" s="32"/>
      <c r="H35" s="32"/>
      <c r="I35" s="32"/>
      <c r="J35" s="32"/>
      <c r="K35" s="32"/>
      <c r="L35" s="34"/>
      <c r="M35" s="34"/>
      <c r="N35" s="34"/>
      <c r="O35" s="34"/>
      <c r="P35" s="34"/>
      <c r="Q35" s="34"/>
      <c r="R35" s="34"/>
      <c r="S35" s="34"/>
      <c r="T35" s="69"/>
      <c r="U35" s="69"/>
      <c r="V35" s="50"/>
      <c r="W35" s="30"/>
      <c r="X35" s="31"/>
    </row>
    <row r="36" spans="1:24">
      <c r="A36" s="38"/>
      <c r="B36" s="49"/>
      <c r="C36" s="175" t="s">
        <v>14</v>
      </c>
      <c r="D36" s="175"/>
      <c r="E36" s="175"/>
      <c r="F36" s="175"/>
      <c r="G36" s="175"/>
      <c r="H36" s="175"/>
      <c r="I36" s="35"/>
      <c r="J36" s="36"/>
      <c r="K36" s="36"/>
      <c r="L36" s="36"/>
      <c r="M36" s="36"/>
      <c r="N36" s="36"/>
      <c r="O36" s="36"/>
      <c r="P36" s="36"/>
      <c r="Q36" s="32"/>
      <c r="R36" s="5"/>
      <c r="S36" s="5"/>
      <c r="T36" s="69" t="s">
        <v>72</v>
      </c>
      <c r="U36" s="69"/>
      <c r="V36" s="50"/>
      <c r="W36" s="30"/>
      <c r="X36" s="31"/>
    </row>
    <row r="37" spans="1:24">
      <c r="A37" s="38"/>
      <c r="B37" s="49"/>
      <c r="C37" s="118" t="s">
        <v>74</v>
      </c>
      <c r="D37" s="118"/>
      <c r="E37" s="118"/>
      <c r="F37" s="5"/>
      <c r="G37" s="5"/>
      <c r="H37" s="5"/>
      <c r="I37" s="35"/>
      <c r="J37" s="36"/>
      <c r="K37" s="36"/>
      <c r="L37" s="36"/>
      <c r="M37" s="36"/>
      <c r="N37" s="36"/>
      <c r="O37" s="36"/>
      <c r="P37" s="36"/>
      <c r="Q37" s="32"/>
      <c r="R37" s="5"/>
      <c r="S37" s="5"/>
      <c r="T37" s="69" t="s">
        <v>73</v>
      </c>
      <c r="U37" s="69"/>
      <c r="V37" s="50"/>
      <c r="W37" s="30"/>
      <c r="X37" s="31"/>
    </row>
    <row r="38" spans="1:24">
      <c r="A38" s="38"/>
      <c r="B38" s="49"/>
      <c r="C38" s="118"/>
      <c r="D38" s="118"/>
      <c r="E38" s="118"/>
      <c r="F38" s="5"/>
      <c r="G38" s="5"/>
      <c r="H38" s="5"/>
      <c r="I38" s="35"/>
      <c r="J38" s="36"/>
      <c r="K38" s="36"/>
      <c r="L38" s="36"/>
      <c r="M38" s="36"/>
      <c r="N38" s="36"/>
      <c r="O38" s="36"/>
      <c r="P38" s="36"/>
      <c r="Q38" s="32"/>
      <c r="R38" s="5"/>
      <c r="S38" s="5"/>
      <c r="T38" s="69"/>
      <c r="U38" s="69"/>
      <c r="V38" s="50"/>
      <c r="W38" s="30"/>
      <c r="X38" s="31"/>
    </row>
    <row r="39" spans="1:24">
      <c r="A39" s="38"/>
      <c r="B39" s="49"/>
      <c r="C39" s="118"/>
      <c r="D39" s="118"/>
      <c r="E39" s="118"/>
      <c r="F39" s="5"/>
      <c r="G39" s="5"/>
      <c r="H39" s="5"/>
      <c r="I39" s="35"/>
      <c r="J39" s="36"/>
      <c r="K39" s="36"/>
      <c r="L39" s="36"/>
      <c r="M39" s="36"/>
      <c r="N39" s="36"/>
      <c r="O39" s="36"/>
      <c r="P39" s="36"/>
      <c r="Q39" s="32"/>
      <c r="R39" s="5"/>
      <c r="S39" s="5"/>
      <c r="T39" s="69"/>
      <c r="U39" s="69"/>
      <c r="V39" s="50"/>
      <c r="W39" s="30"/>
      <c r="X39" s="31"/>
    </row>
    <row r="40" spans="1:24">
      <c r="A40" s="38"/>
      <c r="B40" s="49"/>
      <c r="C40" s="118"/>
      <c r="D40" s="118"/>
      <c r="E40" s="118"/>
      <c r="F40" s="5"/>
      <c r="G40" s="5"/>
      <c r="H40" s="5"/>
      <c r="I40" s="35"/>
      <c r="J40" s="36"/>
      <c r="K40" s="36"/>
      <c r="L40" s="36"/>
      <c r="M40" s="36"/>
      <c r="N40" s="36"/>
      <c r="O40" s="36"/>
      <c r="P40" s="36"/>
      <c r="Q40" s="32"/>
      <c r="R40" s="5"/>
      <c r="S40" s="5"/>
      <c r="T40" s="69"/>
      <c r="U40" s="69"/>
      <c r="V40" s="50"/>
      <c r="W40" s="30"/>
      <c r="X40" s="31"/>
    </row>
    <row r="41" spans="1:24">
      <c r="A41" s="38"/>
      <c r="B41" s="49"/>
      <c r="C41" s="118"/>
      <c r="D41" s="118"/>
      <c r="E41" s="118"/>
      <c r="F41" s="5"/>
      <c r="G41" s="5"/>
      <c r="H41" s="5"/>
      <c r="I41" s="35"/>
      <c r="J41" s="36"/>
      <c r="K41" s="36"/>
      <c r="L41" s="36"/>
      <c r="M41" s="36"/>
      <c r="N41" s="36"/>
      <c r="O41" s="36"/>
      <c r="P41" s="36"/>
      <c r="Q41" s="32"/>
      <c r="R41" s="5"/>
      <c r="S41" s="5"/>
      <c r="T41" s="69"/>
      <c r="U41" s="69"/>
      <c r="V41" s="50"/>
      <c r="W41" s="30"/>
      <c r="X41" s="31"/>
    </row>
    <row r="42" spans="1:24">
      <c r="A42" s="38"/>
      <c r="B42" s="49"/>
      <c r="C42" s="118"/>
      <c r="D42" s="118"/>
      <c r="E42" s="118"/>
      <c r="F42" s="5"/>
      <c r="G42" s="5"/>
      <c r="H42" s="5"/>
      <c r="I42" s="35"/>
      <c r="J42" s="36"/>
      <c r="K42" s="36"/>
      <c r="L42" s="36"/>
      <c r="M42" s="36"/>
      <c r="N42" s="36"/>
      <c r="O42" s="36"/>
      <c r="P42" s="36"/>
      <c r="Q42" s="32"/>
      <c r="R42" s="5"/>
      <c r="S42" s="5"/>
      <c r="T42" s="69"/>
      <c r="U42" s="69"/>
      <c r="V42" s="50"/>
      <c r="W42" s="30"/>
      <c r="X42" s="31"/>
    </row>
    <row r="43" spans="1:24">
      <c r="A43" s="38"/>
      <c r="B43" s="49"/>
      <c r="C43" s="118"/>
      <c r="D43" s="118"/>
      <c r="E43" s="118"/>
      <c r="F43" s="5"/>
      <c r="G43" s="5"/>
      <c r="H43" s="5"/>
      <c r="I43" s="35"/>
      <c r="J43" s="36"/>
      <c r="K43" s="36"/>
      <c r="L43" s="36"/>
      <c r="M43" s="36"/>
      <c r="N43" s="36"/>
      <c r="O43" s="36"/>
      <c r="P43" s="36"/>
      <c r="Q43" s="32"/>
      <c r="R43" s="5"/>
      <c r="S43" s="5"/>
      <c r="T43" s="69"/>
      <c r="U43" s="69"/>
      <c r="V43" s="50"/>
      <c r="W43" s="30"/>
      <c r="X43" s="31"/>
    </row>
    <row r="44" spans="1:24">
      <c r="A44" s="38"/>
      <c r="B44" s="49"/>
      <c r="C44" s="118"/>
      <c r="D44" s="118"/>
      <c r="E44" s="118"/>
      <c r="F44" s="5"/>
      <c r="G44" s="5"/>
      <c r="H44" s="5"/>
      <c r="I44" s="35"/>
      <c r="J44" s="36"/>
      <c r="K44" s="36"/>
      <c r="L44" s="36"/>
      <c r="M44" s="36"/>
      <c r="N44" s="36"/>
      <c r="O44" s="36"/>
      <c r="P44" s="36"/>
      <c r="Q44" s="32"/>
      <c r="R44" s="5"/>
      <c r="S44" s="5"/>
      <c r="T44" s="69"/>
      <c r="U44" s="69"/>
      <c r="V44" s="50"/>
      <c r="W44" s="30"/>
      <c r="X44" s="31"/>
    </row>
    <row r="45" spans="1:24" ht="20.25">
      <c r="A45" s="198" t="s">
        <v>68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</row>
    <row r="46" spans="1:24" ht="20.25">
      <c r="A46" s="198" t="s">
        <v>264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</row>
    <row r="47" spans="1:24" ht="15.75">
      <c r="B47" s="8"/>
      <c r="C47" s="9"/>
      <c r="D47" s="9"/>
    </row>
    <row r="48" spans="1:24" ht="15.75">
      <c r="B48" s="8"/>
      <c r="C48" s="9"/>
      <c r="D48" s="9"/>
    </row>
    <row r="49" spans="1:27" ht="16.5" thickBot="1">
      <c r="B49" s="132" t="s">
        <v>224</v>
      </c>
      <c r="C49" s="132"/>
      <c r="D49" s="132"/>
      <c r="G49" s="9"/>
      <c r="P49" s="9" t="s">
        <v>69</v>
      </c>
    </row>
    <row r="50" spans="1:27" ht="20.100000000000001" customHeight="1" thickBot="1">
      <c r="A50" s="190" t="s">
        <v>53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2"/>
      <c r="Y50" s="2"/>
      <c r="Z50" s="2"/>
      <c r="AA50" s="2"/>
    </row>
    <row r="51" spans="1:27" ht="15.75" customHeight="1" thickBot="1">
      <c r="A51" s="178" t="s">
        <v>0</v>
      </c>
      <c r="B51" s="10" t="s">
        <v>2</v>
      </c>
      <c r="C51" s="178" t="s">
        <v>1</v>
      </c>
      <c r="D51" s="144" t="s">
        <v>28</v>
      </c>
      <c r="E51" s="181" t="s">
        <v>27</v>
      </c>
      <c r="F51" s="208" t="s">
        <v>17</v>
      </c>
      <c r="G51" s="189" t="s">
        <v>3</v>
      </c>
      <c r="H51" s="183" t="s">
        <v>37</v>
      </c>
      <c r="I51" s="184"/>
      <c r="J51" s="184"/>
      <c r="K51" s="185"/>
      <c r="L51" s="182" t="s">
        <v>32</v>
      </c>
      <c r="M51" s="182" t="s">
        <v>33</v>
      </c>
      <c r="N51" s="182" t="s">
        <v>34</v>
      </c>
      <c r="O51" s="206" t="s">
        <v>26</v>
      </c>
      <c r="P51" s="181" t="s">
        <v>31</v>
      </c>
      <c r="Q51" s="183" t="s">
        <v>38</v>
      </c>
      <c r="R51" s="184"/>
      <c r="S51" s="184"/>
      <c r="T51" s="185"/>
      <c r="U51" s="182" t="s">
        <v>30</v>
      </c>
      <c r="V51" s="182" t="s">
        <v>29</v>
      </c>
      <c r="W51" s="182" t="s">
        <v>35</v>
      </c>
      <c r="X51" s="182" t="s">
        <v>42</v>
      </c>
    </row>
    <row r="52" spans="1:27" ht="15.75" thickBot="1">
      <c r="A52" s="179"/>
      <c r="B52" s="11" t="s">
        <v>16</v>
      </c>
      <c r="C52" s="207"/>
      <c r="D52" s="145"/>
      <c r="E52" s="159"/>
      <c r="F52" s="161"/>
      <c r="G52" s="163"/>
      <c r="H52" s="123" t="s">
        <v>19</v>
      </c>
      <c r="I52" s="123" t="s">
        <v>20</v>
      </c>
      <c r="J52" s="123" t="s">
        <v>21</v>
      </c>
      <c r="K52" s="123" t="s">
        <v>22</v>
      </c>
      <c r="L52" s="151" t="s">
        <v>11</v>
      </c>
      <c r="M52" s="151" t="s">
        <v>23</v>
      </c>
      <c r="N52" s="151" t="s">
        <v>24</v>
      </c>
      <c r="O52" s="165"/>
      <c r="P52" s="159" t="s">
        <v>25</v>
      </c>
      <c r="Q52" s="123" t="s">
        <v>5</v>
      </c>
      <c r="R52" s="123" t="s">
        <v>6</v>
      </c>
      <c r="S52" s="123" t="s">
        <v>7</v>
      </c>
      <c r="T52" s="123" t="s">
        <v>8</v>
      </c>
      <c r="U52" s="151" t="s">
        <v>10</v>
      </c>
      <c r="V52" s="151" t="s">
        <v>9</v>
      </c>
      <c r="W52" s="151" t="s">
        <v>12</v>
      </c>
      <c r="X52" s="151" t="s">
        <v>15</v>
      </c>
    </row>
    <row r="53" spans="1:27" s="127" customFormat="1" ht="15.75" customHeight="1" thickBot="1">
      <c r="A53" s="133">
        <v>1</v>
      </c>
      <c r="B53" s="136" t="s">
        <v>100</v>
      </c>
      <c r="C53" s="138" t="s">
        <v>160</v>
      </c>
      <c r="D53" s="140">
        <v>2001</v>
      </c>
      <c r="E53" s="140" t="s">
        <v>60</v>
      </c>
      <c r="F53" s="136" t="s">
        <v>162</v>
      </c>
      <c r="G53" s="3" t="s">
        <v>4</v>
      </c>
      <c r="H53" s="13">
        <v>8.6999999999999993</v>
      </c>
      <c r="I53" s="14">
        <v>8.6999999999999993</v>
      </c>
      <c r="J53" s="15">
        <v>8.6999999999999993</v>
      </c>
      <c r="K53" s="16">
        <v>8.4</v>
      </c>
      <c r="L53" s="17">
        <v>0</v>
      </c>
      <c r="M53" s="18">
        <f>(H53+I53+J53+K53-MAX(H53:K53)-MIN(H53:K53))/2</f>
        <v>8.6999999999999993</v>
      </c>
      <c r="N53" s="47">
        <f>M53*2</f>
        <v>17.399999999999999</v>
      </c>
      <c r="O53" s="20">
        <v>70</v>
      </c>
      <c r="P53" s="51">
        <v>0.7</v>
      </c>
      <c r="Q53" s="13">
        <v>8.5</v>
      </c>
      <c r="R53" s="14">
        <v>8.5</v>
      </c>
      <c r="S53" s="15">
        <v>8</v>
      </c>
      <c r="T53" s="16">
        <v>8</v>
      </c>
      <c r="U53" s="18">
        <f>(Q53+R53+S53+T53-MAX(Q53:T53)-MIN(Q53:T53))/2</f>
        <v>8.25</v>
      </c>
      <c r="V53" s="19">
        <v>0</v>
      </c>
      <c r="W53" s="52">
        <f>SUM(U53,N53,P53)-L53-V53</f>
        <v>26.349999999999998</v>
      </c>
      <c r="X53" s="153" t="s">
        <v>44</v>
      </c>
      <c r="Y53" s="1"/>
    </row>
    <row r="54" spans="1:27" s="127" customFormat="1" ht="15.75" thickBot="1">
      <c r="A54" s="134"/>
      <c r="B54" s="137"/>
      <c r="C54" s="139"/>
      <c r="D54" s="141"/>
      <c r="E54" s="141"/>
      <c r="F54" s="141"/>
      <c r="G54" s="4" t="s">
        <v>18</v>
      </c>
      <c r="H54" s="13">
        <v>6.5</v>
      </c>
      <c r="I54" s="14">
        <v>6.2</v>
      </c>
      <c r="J54" s="15">
        <v>6.2</v>
      </c>
      <c r="K54" s="16">
        <v>6</v>
      </c>
      <c r="L54" s="17">
        <v>0</v>
      </c>
      <c r="M54" s="18">
        <f t="shared" ref="M54:M55" si="12">(H54+I54+J54+K54-MAX(H54:K54)-MIN(H54:K54))/2</f>
        <v>6.1999999999999993</v>
      </c>
      <c r="N54" s="47">
        <f t="shared" ref="N54:N55" si="13">M54*2</f>
        <v>12.399999999999999</v>
      </c>
      <c r="O54" s="20">
        <v>58</v>
      </c>
      <c r="P54" s="51">
        <v>0.57999999999999996</v>
      </c>
      <c r="Q54" s="13">
        <v>7.5</v>
      </c>
      <c r="R54" s="14">
        <v>7.9</v>
      </c>
      <c r="S54" s="15">
        <v>7.6</v>
      </c>
      <c r="T54" s="16">
        <v>7.5</v>
      </c>
      <c r="U54" s="18">
        <f t="shared" ref="U54:U55" si="14">(Q54+R54+S54+T54-MAX(Q54:T54)-MIN(Q54:T54))/2</f>
        <v>7.5500000000000007</v>
      </c>
      <c r="V54" s="19">
        <v>0</v>
      </c>
      <c r="W54" s="52">
        <f t="shared" ref="W54:W55" si="15">SUM(U54,N54,P54)-L54-V54</f>
        <v>20.529999999999998</v>
      </c>
      <c r="X54" s="154"/>
      <c r="Y54" s="1"/>
    </row>
    <row r="55" spans="1:27" s="127" customFormat="1" ht="21" thickBot="1">
      <c r="A55" s="134"/>
      <c r="B55" s="137" t="s">
        <v>101</v>
      </c>
      <c r="C55" s="139" t="s">
        <v>161</v>
      </c>
      <c r="D55" s="141">
        <v>2006</v>
      </c>
      <c r="E55" s="141" t="s">
        <v>60</v>
      </c>
      <c r="F55" s="141"/>
      <c r="G55" s="6" t="s">
        <v>39</v>
      </c>
      <c r="H55" s="13">
        <v>8.1999999999999993</v>
      </c>
      <c r="I55" s="14">
        <v>8.3000000000000007</v>
      </c>
      <c r="J55" s="15">
        <v>8</v>
      </c>
      <c r="K55" s="16">
        <v>8.1999999999999993</v>
      </c>
      <c r="L55" s="17">
        <v>0</v>
      </c>
      <c r="M55" s="18">
        <f t="shared" si="12"/>
        <v>8.2000000000000011</v>
      </c>
      <c r="N55" s="47">
        <f t="shared" si="13"/>
        <v>16.400000000000002</v>
      </c>
      <c r="O55" s="20">
        <v>82</v>
      </c>
      <c r="P55" s="51">
        <v>0.82</v>
      </c>
      <c r="Q55" s="13">
        <v>8.5</v>
      </c>
      <c r="R55" s="14">
        <v>8.5</v>
      </c>
      <c r="S55" s="15">
        <v>8.6999999999999993</v>
      </c>
      <c r="T55" s="16">
        <v>7.9</v>
      </c>
      <c r="U55" s="18">
        <f t="shared" si="14"/>
        <v>8.5</v>
      </c>
      <c r="V55" s="19">
        <v>0</v>
      </c>
      <c r="W55" s="52">
        <f t="shared" si="15"/>
        <v>25.720000000000002</v>
      </c>
      <c r="X55" s="155"/>
      <c r="Y55" s="1"/>
    </row>
    <row r="56" spans="1:27" s="127" customFormat="1" ht="15.75" thickBot="1">
      <c r="A56" s="135"/>
      <c r="B56" s="156"/>
      <c r="C56" s="157"/>
      <c r="D56" s="146"/>
      <c r="E56" s="146"/>
      <c r="F56" s="152"/>
      <c r="G56" s="166" t="s">
        <v>36</v>
      </c>
      <c r="H56" s="167"/>
      <c r="I56" s="167"/>
      <c r="J56" s="167"/>
      <c r="K56" s="167"/>
      <c r="L56" s="168"/>
      <c r="M56" s="25">
        <f>SUM(M53:M55)-L53-L54-L55</f>
        <v>23.1</v>
      </c>
      <c r="N56" s="26"/>
      <c r="O56" s="172" t="s">
        <v>40</v>
      </c>
      <c r="P56" s="173"/>
      <c r="Q56" s="173"/>
      <c r="R56" s="173"/>
      <c r="S56" s="173"/>
      <c r="T56" s="173"/>
      <c r="U56" s="173"/>
      <c r="V56" s="174"/>
      <c r="W56" s="45">
        <f>SUM(W53:W55)</f>
        <v>72.599999999999994</v>
      </c>
      <c r="X56" s="27">
        <f>M56</f>
        <v>23.1</v>
      </c>
      <c r="Y56" s="1"/>
    </row>
    <row r="57" spans="1:27" ht="20.100000000000001" customHeight="1" thickBot="1">
      <c r="A57" s="190" t="s">
        <v>50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2"/>
      <c r="Y57" s="2"/>
      <c r="Z57" s="2"/>
      <c r="AA57" s="2"/>
    </row>
    <row r="58" spans="1:27" ht="15.75" customHeight="1" thickBot="1">
      <c r="A58" s="178" t="s">
        <v>0</v>
      </c>
      <c r="B58" s="10" t="s">
        <v>2</v>
      </c>
      <c r="C58" s="178" t="s">
        <v>1</v>
      </c>
      <c r="D58" s="144" t="s">
        <v>28</v>
      </c>
      <c r="E58" s="181" t="s">
        <v>27</v>
      </c>
      <c r="F58" s="208" t="s">
        <v>17</v>
      </c>
      <c r="G58" s="189" t="s">
        <v>3</v>
      </c>
      <c r="H58" s="183" t="s">
        <v>37</v>
      </c>
      <c r="I58" s="184"/>
      <c r="J58" s="184"/>
      <c r="K58" s="185"/>
      <c r="L58" s="182" t="s">
        <v>32</v>
      </c>
      <c r="M58" s="182" t="s">
        <v>33</v>
      </c>
      <c r="N58" s="182" t="s">
        <v>34</v>
      </c>
      <c r="O58" s="206" t="s">
        <v>26</v>
      </c>
      <c r="P58" s="181" t="s">
        <v>31</v>
      </c>
      <c r="Q58" s="183" t="s">
        <v>38</v>
      </c>
      <c r="R58" s="184"/>
      <c r="S58" s="184"/>
      <c r="T58" s="185"/>
      <c r="U58" s="182" t="s">
        <v>30</v>
      </c>
      <c r="V58" s="182" t="s">
        <v>29</v>
      </c>
      <c r="W58" s="182" t="s">
        <v>35</v>
      </c>
      <c r="X58" s="182" t="s">
        <v>42</v>
      </c>
    </row>
    <row r="59" spans="1:27" ht="15.75" thickBot="1">
      <c r="A59" s="179"/>
      <c r="B59" s="37" t="s">
        <v>16</v>
      </c>
      <c r="C59" s="207"/>
      <c r="D59" s="145"/>
      <c r="E59" s="159"/>
      <c r="F59" s="161"/>
      <c r="G59" s="163"/>
      <c r="H59" s="123" t="s">
        <v>19</v>
      </c>
      <c r="I59" s="123" t="s">
        <v>20</v>
      </c>
      <c r="J59" s="123" t="s">
        <v>21</v>
      </c>
      <c r="K59" s="123" t="s">
        <v>22</v>
      </c>
      <c r="L59" s="151" t="s">
        <v>11</v>
      </c>
      <c r="M59" s="151" t="s">
        <v>23</v>
      </c>
      <c r="N59" s="151" t="s">
        <v>24</v>
      </c>
      <c r="O59" s="165"/>
      <c r="P59" s="159" t="s">
        <v>25</v>
      </c>
      <c r="Q59" s="123" t="s">
        <v>5</v>
      </c>
      <c r="R59" s="123" t="s">
        <v>6</v>
      </c>
      <c r="S59" s="123" t="s">
        <v>7</v>
      </c>
      <c r="T59" s="123" t="s">
        <v>8</v>
      </c>
      <c r="U59" s="151" t="s">
        <v>10</v>
      </c>
      <c r="V59" s="151" t="s">
        <v>9</v>
      </c>
      <c r="W59" s="151" t="s">
        <v>12</v>
      </c>
      <c r="X59" s="151" t="s">
        <v>15</v>
      </c>
    </row>
    <row r="60" spans="1:27" s="127" customFormat="1" ht="15.75" thickBot="1">
      <c r="A60" s="133">
        <v>1</v>
      </c>
      <c r="B60" s="136" t="s">
        <v>118</v>
      </c>
      <c r="C60" s="138" t="s">
        <v>227</v>
      </c>
      <c r="D60" s="140">
        <v>2002</v>
      </c>
      <c r="E60" s="140" t="s">
        <v>60</v>
      </c>
      <c r="F60" s="136" t="s">
        <v>239</v>
      </c>
      <c r="G60" s="3" t="s">
        <v>4</v>
      </c>
      <c r="H60" s="13">
        <v>9.3000000000000007</v>
      </c>
      <c r="I60" s="14">
        <v>9.1</v>
      </c>
      <c r="J60" s="15">
        <v>9.1999999999999993</v>
      </c>
      <c r="K60" s="16">
        <v>9.4</v>
      </c>
      <c r="L60" s="17">
        <v>0</v>
      </c>
      <c r="M60" s="18">
        <f>(H60+I60+J60+K60-MAX(H60:K60)-MIN(H60:K60))/2</f>
        <v>9.25</v>
      </c>
      <c r="N60" s="47">
        <f>M60*2</f>
        <v>18.5</v>
      </c>
      <c r="O60" s="20">
        <v>0.5</v>
      </c>
      <c r="P60" s="56">
        <v>0.5</v>
      </c>
      <c r="Q60" s="13">
        <v>9</v>
      </c>
      <c r="R60" s="14">
        <v>8.9</v>
      </c>
      <c r="S60" s="15">
        <v>9.1999999999999993</v>
      </c>
      <c r="T60" s="16">
        <v>9</v>
      </c>
      <c r="U60" s="18">
        <f>(Q60+R60+S60+T60-MAX(Q60:T60)-MIN(Q60:T60))/2</f>
        <v>8.9999999999999964</v>
      </c>
      <c r="V60" s="16">
        <v>0.3</v>
      </c>
      <c r="W60" s="52">
        <f>SUM(U60,N60,P60)-L60-V60</f>
        <v>27.699999999999996</v>
      </c>
      <c r="X60" s="153" t="s">
        <v>66</v>
      </c>
      <c r="Y60" s="1"/>
    </row>
    <row r="61" spans="1:27" s="127" customFormat="1" ht="15.75" thickBot="1">
      <c r="A61" s="134"/>
      <c r="B61" s="137"/>
      <c r="C61" s="139"/>
      <c r="D61" s="141"/>
      <c r="E61" s="141"/>
      <c r="F61" s="141"/>
      <c r="G61" s="4" t="s">
        <v>18</v>
      </c>
      <c r="H61" s="13">
        <v>9.1999999999999993</v>
      </c>
      <c r="I61" s="14">
        <v>9</v>
      </c>
      <c r="J61" s="15">
        <v>8.9</v>
      </c>
      <c r="K61" s="16">
        <v>9.3000000000000007</v>
      </c>
      <c r="L61" s="17">
        <v>0</v>
      </c>
      <c r="M61" s="18">
        <f t="shared" ref="M61:M62" si="16">(H61+I61+J61+K61-MAX(H61:K61)-MIN(H61:K61))/2</f>
        <v>9.1000000000000014</v>
      </c>
      <c r="N61" s="47">
        <f t="shared" ref="N61:N62" si="17">M61*2</f>
        <v>18.200000000000003</v>
      </c>
      <c r="O61" s="20">
        <v>0.4</v>
      </c>
      <c r="P61" s="56">
        <v>0.4</v>
      </c>
      <c r="Q61" s="13">
        <v>9.1999999999999993</v>
      </c>
      <c r="R61" s="14">
        <v>9.1999999999999993</v>
      </c>
      <c r="S61" s="15">
        <v>9</v>
      </c>
      <c r="T61" s="16">
        <v>9</v>
      </c>
      <c r="U61" s="18">
        <f t="shared" ref="U61:U62" si="18">(Q61+R61+S61+T61-MAX(Q61:T61)-MIN(Q61:T61))/2</f>
        <v>9.1</v>
      </c>
      <c r="V61" s="16">
        <v>0.3</v>
      </c>
      <c r="W61" s="52">
        <f>SUM(U61,N61,P61)-L61-V61</f>
        <v>27.400000000000002</v>
      </c>
      <c r="X61" s="154"/>
      <c r="Y61" s="1"/>
    </row>
    <row r="62" spans="1:27" s="127" customFormat="1" ht="20.25" thickBot="1">
      <c r="A62" s="134"/>
      <c r="B62" s="137" t="s">
        <v>119</v>
      </c>
      <c r="C62" s="139" t="s">
        <v>228</v>
      </c>
      <c r="D62" s="141">
        <v>2007</v>
      </c>
      <c r="E62" s="141" t="s">
        <v>102</v>
      </c>
      <c r="F62" s="141"/>
      <c r="G62" s="46" t="s">
        <v>39</v>
      </c>
      <c r="H62" s="13">
        <v>9.4</v>
      </c>
      <c r="I62" s="14">
        <v>9.1</v>
      </c>
      <c r="J62" s="15">
        <v>9.3000000000000007</v>
      </c>
      <c r="K62" s="16">
        <v>9.4</v>
      </c>
      <c r="L62" s="17">
        <v>0</v>
      </c>
      <c r="M62" s="18">
        <f t="shared" si="16"/>
        <v>9.3500000000000014</v>
      </c>
      <c r="N62" s="47">
        <f t="shared" si="17"/>
        <v>18.700000000000003</v>
      </c>
      <c r="O62" s="20">
        <v>0.5</v>
      </c>
      <c r="P62" s="56">
        <v>0.5</v>
      </c>
      <c r="Q62" s="13">
        <v>9.1999999999999993</v>
      </c>
      <c r="R62" s="14">
        <v>9.1999999999999993</v>
      </c>
      <c r="S62" s="15">
        <v>9.3000000000000007</v>
      </c>
      <c r="T62" s="16">
        <v>9.1999999999999993</v>
      </c>
      <c r="U62" s="18">
        <f t="shared" si="18"/>
        <v>9.1999999999999993</v>
      </c>
      <c r="V62" s="16">
        <v>0.3</v>
      </c>
      <c r="W62" s="52">
        <f t="shared" ref="W62" si="19">SUM(U62,N62,P62)-L62-V62</f>
        <v>28.1</v>
      </c>
      <c r="X62" s="155"/>
      <c r="Y62" s="1"/>
    </row>
    <row r="63" spans="1:27" s="127" customFormat="1" ht="15.75" thickBot="1">
      <c r="A63" s="135"/>
      <c r="B63" s="156"/>
      <c r="C63" s="157"/>
      <c r="D63" s="152"/>
      <c r="E63" s="146"/>
      <c r="F63" s="152"/>
      <c r="G63" s="166" t="s">
        <v>36</v>
      </c>
      <c r="H63" s="167"/>
      <c r="I63" s="167"/>
      <c r="J63" s="167"/>
      <c r="K63" s="167"/>
      <c r="L63" s="168"/>
      <c r="M63" s="25">
        <f>SUM(M60:M62)-L60-L61-L62</f>
        <v>27.700000000000003</v>
      </c>
      <c r="N63" s="26"/>
      <c r="O63" s="172" t="s">
        <v>40</v>
      </c>
      <c r="P63" s="173"/>
      <c r="Q63" s="173"/>
      <c r="R63" s="173"/>
      <c r="S63" s="173"/>
      <c r="T63" s="173"/>
      <c r="U63" s="173"/>
      <c r="V63" s="174"/>
      <c r="W63" s="45">
        <f>SUM(W60:W62)</f>
        <v>83.199999999999989</v>
      </c>
      <c r="X63" s="27">
        <f>M63</f>
        <v>27.700000000000003</v>
      </c>
      <c r="Y63" s="1"/>
    </row>
    <row r="64" spans="1:27" s="127" customFormat="1" ht="15.75" customHeight="1" thickBot="1">
      <c r="A64" s="133">
        <v>2</v>
      </c>
      <c r="B64" s="136" t="s">
        <v>118</v>
      </c>
      <c r="C64" s="138" t="s">
        <v>122</v>
      </c>
      <c r="D64" s="140">
        <v>2006</v>
      </c>
      <c r="E64" s="140" t="s">
        <v>102</v>
      </c>
      <c r="F64" s="136" t="s">
        <v>124</v>
      </c>
      <c r="G64" s="3" t="s">
        <v>4</v>
      </c>
      <c r="H64" s="13">
        <v>8.8000000000000007</v>
      </c>
      <c r="I64" s="14">
        <v>9</v>
      </c>
      <c r="J64" s="15">
        <v>8.8000000000000007</v>
      </c>
      <c r="K64" s="16">
        <v>9</v>
      </c>
      <c r="L64" s="17">
        <v>0</v>
      </c>
      <c r="M64" s="18">
        <f>(H64+I64+J64+K64-MAX(H64:K64)-MIN(H64:K64))/2</f>
        <v>8.9</v>
      </c>
      <c r="N64" s="47">
        <f>M64*2</f>
        <v>17.8</v>
      </c>
      <c r="O64" s="20">
        <v>0.5</v>
      </c>
      <c r="P64" s="56">
        <v>0.5</v>
      </c>
      <c r="Q64" s="13">
        <v>8.6</v>
      </c>
      <c r="R64" s="14">
        <v>8.9</v>
      </c>
      <c r="S64" s="15">
        <v>8.5</v>
      </c>
      <c r="T64" s="16">
        <v>8.8000000000000007</v>
      </c>
      <c r="U64" s="18">
        <f>(Q64+R64+S64+T64-MAX(Q64:T64)-MIN(Q64:T64))/2</f>
        <v>8.6999999999999993</v>
      </c>
      <c r="V64" s="16">
        <v>0.1</v>
      </c>
      <c r="W64" s="52">
        <f>SUM(U64,N64,P64)-L64-V64</f>
        <v>26.9</v>
      </c>
      <c r="X64" s="153" t="s">
        <v>66</v>
      </c>
      <c r="Y64" s="1"/>
    </row>
    <row r="65" spans="1:25" s="127" customFormat="1" ht="15.75" thickBot="1">
      <c r="A65" s="134"/>
      <c r="B65" s="137"/>
      <c r="C65" s="139"/>
      <c r="D65" s="141"/>
      <c r="E65" s="141"/>
      <c r="F65" s="141"/>
      <c r="G65" s="4" t="s">
        <v>18</v>
      </c>
      <c r="H65" s="13">
        <v>8.5</v>
      </c>
      <c r="I65" s="14">
        <v>8.3000000000000007</v>
      </c>
      <c r="J65" s="15">
        <v>8.5</v>
      </c>
      <c r="K65" s="16">
        <v>8.6999999999999993</v>
      </c>
      <c r="L65" s="17">
        <v>0</v>
      </c>
      <c r="M65" s="18">
        <f t="shared" ref="M65:M66" si="20">(H65+I65+J65+K65-MAX(H65:K65)-MIN(H65:K65))/2</f>
        <v>8.5</v>
      </c>
      <c r="N65" s="47">
        <f t="shared" ref="N65:N66" si="21">M65*2</f>
        <v>17</v>
      </c>
      <c r="O65" s="20">
        <v>0.4</v>
      </c>
      <c r="P65" s="56">
        <v>0.5</v>
      </c>
      <c r="Q65" s="13">
        <v>8.8000000000000007</v>
      </c>
      <c r="R65" s="14">
        <v>9.1</v>
      </c>
      <c r="S65" s="15">
        <v>8.6999999999999993</v>
      </c>
      <c r="T65" s="16">
        <v>8.8000000000000007</v>
      </c>
      <c r="U65" s="18">
        <f t="shared" ref="U65:U66" si="22">(Q65+R65+S65+T65-MAX(Q65:T65)-MIN(Q65:T65))/2</f>
        <v>8.7999999999999989</v>
      </c>
      <c r="V65" s="16">
        <v>0.1</v>
      </c>
      <c r="W65" s="52">
        <f>SUM(U65,N65,P65)-L65-V65</f>
        <v>26.199999999999996</v>
      </c>
      <c r="X65" s="154"/>
      <c r="Y65" s="1"/>
    </row>
    <row r="66" spans="1:25" s="127" customFormat="1" ht="20.25" customHeight="1" thickBot="1">
      <c r="A66" s="134"/>
      <c r="B66" s="137" t="s">
        <v>119</v>
      </c>
      <c r="C66" s="139" t="s">
        <v>123</v>
      </c>
      <c r="D66" s="141">
        <v>2003</v>
      </c>
      <c r="E66" s="141" t="s">
        <v>102</v>
      </c>
      <c r="F66" s="141"/>
      <c r="G66" s="46" t="s">
        <v>39</v>
      </c>
      <c r="H66" s="13">
        <v>9</v>
      </c>
      <c r="I66" s="14">
        <v>8.9</v>
      </c>
      <c r="J66" s="15">
        <v>8.6999999999999993</v>
      </c>
      <c r="K66" s="16">
        <v>8.9</v>
      </c>
      <c r="L66" s="17">
        <v>0</v>
      </c>
      <c r="M66" s="18">
        <f t="shared" si="20"/>
        <v>8.9</v>
      </c>
      <c r="N66" s="47">
        <f t="shared" si="21"/>
        <v>17.8</v>
      </c>
      <c r="O66" s="20">
        <v>0.5</v>
      </c>
      <c r="P66" s="56">
        <v>0.5</v>
      </c>
      <c r="Q66" s="13">
        <v>8.6999999999999993</v>
      </c>
      <c r="R66" s="14">
        <v>8.6</v>
      </c>
      <c r="S66" s="15">
        <v>8.8000000000000007</v>
      </c>
      <c r="T66" s="16">
        <v>8.8000000000000007</v>
      </c>
      <c r="U66" s="18">
        <f t="shared" si="22"/>
        <v>8.75</v>
      </c>
      <c r="V66" s="16">
        <v>0.1</v>
      </c>
      <c r="W66" s="52">
        <f t="shared" ref="W66" si="23">SUM(U66,N66,P66)-L66-V66</f>
        <v>26.95</v>
      </c>
      <c r="X66" s="155"/>
      <c r="Y66" s="1"/>
    </row>
    <row r="67" spans="1:25" s="127" customFormat="1" ht="15.75" thickBot="1">
      <c r="A67" s="135"/>
      <c r="B67" s="156"/>
      <c r="C67" s="157"/>
      <c r="D67" s="152"/>
      <c r="E67" s="146"/>
      <c r="F67" s="152"/>
      <c r="G67" s="166" t="s">
        <v>36</v>
      </c>
      <c r="H67" s="167"/>
      <c r="I67" s="167"/>
      <c r="J67" s="167"/>
      <c r="K67" s="167"/>
      <c r="L67" s="168"/>
      <c r="M67" s="25">
        <f>SUM(M64:M66)-L64-L65-L66</f>
        <v>26.299999999999997</v>
      </c>
      <c r="N67" s="26"/>
      <c r="O67" s="172" t="s">
        <v>40</v>
      </c>
      <c r="P67" s="173"/>
      <c r="Q67" s="173"/>
      <c r="R67" s="173"/>
      <c r="S67" s="173"/>
      <c r="T67" s="173"/>
      <c r="U67" s="173"/>
      <c r="V67" s="174"/>
      <c r="W67" s="45">
        <f>SUM(W64:W66)</f>
        <v>80.05</v>
      </c>
      <c r="X67" s="27">
        <f>M67</f>
        <v>26.299999999999997</v>
      </c>
      <c r="Y67" s="1"/>
    </row>
    <row r="68" spans="1:25" s="127" customFormat="1" ht="15.75" customHeight="1" thickBot="1">
      <c r="A68" s="133">
        <v>3</v>
      </c>
      <c r="B68" s="136" t="s">
        <v>100</v>
      </c>
      <c r="C68" s="138" t="s">
        <v>178</v>
      </c>
      <c r="D68" s="140">
        <v>2007</v>
      </c>
      <c r="E68" s="140" t="s">
        <v>60</v>
      </c>
      <c r="F68" s="136" t="s">
        <v>180</v>
      </c>
      <c r="G68" s="3" t="s">
        <v>4</v>
      </c>
      <c r="H68" s="13">
        <v>8.8000000000000007</v>
      </c>
      <c r="I68" s="14">
        <v>8.6999999999999993</v>
      </c>
      <c r="J68" s="15">
        <v>8.9</v>
      </c>
      <c r="K68" s="16">
        <v>8.4</v>
      </c>
      <c r="L68" s="17">
        <v>0</v>
      </c>
      <c r="M68" s="18">
        <f t="shared" ref="M68:M69" si="24">(H68+I68+J68+K68-MAX(H68:K68)-MIN(H68:K68))/2</f>
        <v>8.75</v>
      </c>
      <c r="N68" s="47">
        <f t="shared" ref="N68:N70" si="25">M68*2</f>
        <v>17.5</v>
      </c>
      <c r="O68" s="20">
        <v>0.5</v>
      </c>
      <c r="P68" s="56">
        <v>0.5</v>
      </c>
      <c r="Q68" s="13">
        <v>8.6999999999999993</v>
      </c>
      <c r="R68" s="14">
        <v>8.6999999999999993</v>
      </c>
      <c r="S68" s="15">
        <v>8.8000000000000007</v>
      </c>
      <c r="T68" s="16">
        <v>8.5</v>
      </c>
      <c r="U68" s="18">
        <f t="shared" ref="U68:U69" si="26">(Q68+R68+S68+T68-MAX(Q68:T68)-MIN(Q68:T68))/2</f>
        <v>8.7000000000000011</v>
      </c>
      <c r="V68" s="16">
        <v>0.6</v>
      </c>
      <c r="W68" s="52">
        <f>SUM(U68,N68,P68)-L68-V68</f>
        <v>26.1</v>
      </c>
      <c r="X68" s="153" t="s">
        <v>66</v>
      </c>
      <c r="Y68" s="1"/>
    </row>
    <row r="69" spans="1:25" s="127" customFormat="1" ht="15.75" thickBot="1">
      <c r="A69" s="134"/>
      <c r="B69" s="137"/>
      <c r="C69" s="139"/>
      <c r="D69" s="141"/>
      <c r="E69" s="141"/>
      <c r="F69" s="141"/>
      <c r="G69" s="4" t="s">
        <v>18</v>
      </c>
      <c r="H69" s="13">
        <v>8</v>
      </c>
      <c r="I69" s="14">
        <v>8.6999999999999993</v>
      </c>
      <c r="J69" s="15">
        <v>8.1999999999999993</v>
      </c>
      <c r="K69" s="16">
        <v>8.4</v>
      </c>
      <c r="L69" s="17">
        <v>0</v>
      </c>
      <c r="M69" s="18">
        <f t="shared" si="24"/>
        <v>8.2999999999999989</v>
      </c>
      <c r="N69" s="47">
        <f t="shared" si="25"/>
        <v>16.599999999999998</v>
      </c>
      <c r="O69" s="20">
        <v>0.5</v>
      </c>
      <c r="P69" s="56">
        <v>0.5</v>
      </c>
      <c r="Q69" s="13">
        <v>8.1999999999999993</v>
      </c>
      <c r="R69" s="14">
        <v>8.1999999999999993</v>
      </c>
      <c r="S69" s="15">
        <v>8.1</v>
      </c>
      <c r="T69" s="16">
        <v>8.5</v>
      </c>
      <c r="U69" s="18">
        <f t="shared" si="26"/>
        <v>8.1999999999999993</v>
      </c>
      <c r="V69" s="16">
        <v>0.3</v>
      </c>
      <c r="W69" s="52">
        <f t="shared" ref="W69:W70" si="27">SUM(U69,N69,P69)-L69-V69</f>
        <v>24.999999999999996</v>
      </c>
      <c r="X69" s="154"/>
      <c r="Y69" s="1"/>
    </row>
    <row r="70" spans="1:25" s="127" customFormat="1" ht="20.25" thickBot="1">
      <c r="A70" s="134"/>
      <c r="B70" s="137" t="s">
        <v>101</v>
      </c>
      <c r="C70" s="139" t="s">
        <v>179</v>
      </c>
      <c r="D70" s="141">
        <v>2003</v>
      </c>
      <c r="E70" s="141" t="s">
        <v>102</v>
      </c>
      <c r="F70" s="141"/>
      <c r="G70" s="46" t="s">
        <v>39</v>
      </c>
      <c r="H70" s="13">
        <v>8.8000000000000007</v>
      </c>
      <c r="I70" s="14">
        <v>8.8000000000000007</v>
      </c>
      <c r="J70" s="15">
        <v>9.1</v>
      </c>
      <c r="K70" s="16">
        <v>8.5</v>
      </c>
      <c r="L70" s="17">
        <v>0</v>
      </c>
      <c r="M70" s="18">
        <f t="shared" ref="M70" si="28">(H70+I70+J70+K70-MAX(H70:K70)-MIN(H70:K70))/2</f>
        <v>8.8000000000000007</v>
      </c>
      <c r="N70" s="47">
        <f t="shared" si="25"/>
        <v>17.600000000000001</v>
      </c>
      <c r="O70" s="20">
        <v>0.5</v>
      </c>
      <c r="P70" s="56">
        <v>0.5</v>
      </c>
      <c r="Q70" s="13">
        <v>8.8000000000000007</v>
      </c>
      <c r="R70" s="14">
        <v>8.6999999999999993</v>
      </c>
      <c r="S70" s="15">
        <v>8.9</v>
      </c>
      <c r="T70" s="16">
        <v>8.6</v>
      </c>
      <c r="U70" s="18">
        <f t="shared" ref="U70" si="29">(Q70+R70+S70+T70-MAX(Q70:T70)-MIN(Q70:T70))/2</f>
        <v>8.75</v>
      </c>
      <c r="V70" s="16">
        <v>0.3</v>
      </c>
      <c r="W70" s="52">
        <f t="shared" si="27"/>
        <v>26.55</v>
      </c>
      <c r="X70" s="155"/>
      <c r="Y70" s="1"/>
    </row>
    <row r="71" spans="1:25" s="127" customFormat="1" ht="15.75" thickBot="1">
      <c r="A71" s="135"/>
      <c r="B71" s="156"/>
      <c r="C71" s="157"/>
      <c r="D71" s="146"/>
      <c r="E71" s="146"/>
      <c r="F71" s="152"/>
      <c r="G71" s="166" t="s">
        <v>36</v>
      </c>
      <c r="H71" s="167"/>
      <c r="I71" s="167"/>
      <c r="J71" s="167"/>
      <c r="K71" s="167"/>
      <c r="L71" s="168"/>
      <c r="M71" s="25">
        <f>SUM(M68:M70)-L68-L69-L70</f>
        <v>25.849999999999998</v>
      </c>
      <c r="N71" s="26"/>
      <c r="O71" s="172" t="s">
        <v>40</v>
      </c>
      <c r="P71" s="173"/>
      <c r="Q71" s="173"/>
      <c r="R71" s="173"/>
      <c r="S71" s="173"/>
      <c r="T71" s="173"/>
      <c r="U71" s="173"/>
      <c r="V71" s="174"/>
      <c r="W71" s="45">
        <f>SUM(W68:W70)</f>
        <v>77.649999999999991</v>
      </c>
      <c r="X71" s="27">
        <f>M71</f>
        <v>25.849999999999998</v>
      </c>
      <c r="Y71" s="1"/>
    </row>
    <row r="72" spans="1:25" s="127" customFormat="1" ht="15.75" thickBot="1">
      <c r="A72" s="133">
        <v>4</v>
      </c>
      <c r="B72" s="136" t="s">
        <v>100</v>
      </c>
      <c r="C72" s="138" t="s">
        <v>191</v>
      </c>
      <c r="D72" s="140">
        <v>2006</v>
      </c>
      <c r="E72" s="140" t="s">
        <v>60</v>
      </c>
      <c r="F72" s="136" t="s">
        <v>194</v>
      </c>
      <c r="G72" s="3" t="s">
        <v>4</v>
      </c>
      <c r="H72" s="13">
        <v>9</v>
      </c>
      <c r="I72" s="14">
        <v>8.8000000000000007</v>
      </c>
      <c r="J72" s="15">
        <v>8.6</v>
      </c>
      <c r="K72" s="16">
        <v>8.6</v>
      </c>
      <c r="L72" s="17">
        <v>0</v>
      </c>
      <c r="M72" s="18">
        <f>(H72+I72+J72+K72-MAX(H72:K72)-MIN(H72:K72))/2</f>
        <v>8.6999999999999993</v>
      </c>
      <c r="N72" s="47">
        <f>M72*2</f>
        <v>17.399999999999999</v>
      </c>
      <c r="O72" s="20">
        <v>0.5</v>
      </c>
      <c r="P72" s="56">
        <v>0.5</v>
      </c>
      <c r="Q72" s="13">
        <v>8.6999999999999993</v>
      </c>
      <c r="R72" s="14">
        <v>8.4</v>
      </c>
      <c r="S72" s="15">
        <v>8.6</v>
      </c>
      <c r="T72" s="16">
        <v>8.4</v>
      </c>
      <c r="U72" s="18">
        <f>(Q72+R72+S72+T72-MAX(Q72:T72)-MIN(Q72:T72))/2</f>
        <v>8.5</v>
      </c>
      <c r="V72" s="16">
        <v>0.3</v>
      </c>
      <c r="W72" s="52">
        <f>SUM(U72,N72,P72)-L72-V72</f>
        <v>26.099999999999998</v>
      </c>
      <c r="X72" s="153" t="s">
        <v>66</v>
      </c>
      <c r="Y72" s="1"/>
    </row>
    <row r="73" spans="1:25" s="127" customFormat="1" ht="15.75" thickBot="1">
      <c r="A73" s="134"/>
      <c r="B73" s="137"/>
      <c r="C73" s="139"/>
      <c r="D73" s="141"/>
      <c r="E73" s="141"/>
      <c r="F73" s="141"/>
      <c r="G73" s="4" t="s">
        <v>18</v>
      </c>
      <c r="H73" s="13">
        <v>8.4</v>
      </c>
      <c r="I73" s="14">
        <v>8.1</v>
      </c>
      <c r="J73" s="15">
        <v>8</v>
      </c>
      <c r="K73" s="16">
        <v>8.4</v>
      </c>
      <c r="L73" s="17">
        <v>0</v>
      </c>
      <c r="M73" s="18">
        <f t="shared" ref="M73:M74" si="30">(H73+I73+J73+K73-MAX(H73:K73)-MIN(H73:K73))/2</f>
        <v>8.25</v>
      </c>
      <c r="N73" s="47">
        <f t="shared" ref="N73:N74" si="31">M73*2</f>
        <v>16.5</v>
      </c>
      <c r="O73" s="20">
        <v>0.4</v>
      </c>
      <c r="P73" s="56">
        <v>0.4</v>
      </c>
      <c r="Q73" s="13">
        <v>8.1999999999999993</v>
      </c>
      <c r="R73" s="14">
        <v>8.6999999999999993</v>
      </c>
      <c r="S73" s="15">
        <v>8.5</v>
      </c>
      <c r="T73" s="16">
        <v>8.1999999999999993</v>
      </c>
      <c r="U73" s="18">
        <f t="shared" ref="U73:U74" si="32">(Q73+R73+S73+T73-MAX(Q73:T73)-MIN(Q73:T73))/2</f>
        <v>8.3499999999999979</v>
      </c>
      <c r="V73" s="16">
        <v>0.3</v>
      </c>
      <c r="W73" s="52">
        <f>SUM(U73,N73,P73)-L73-V73</f>
        <v>24.949999999999996</v>
      </c>
      <c r="X73" s="154"/>
      <c r="Y73" s="1"/>
    </row>
    <row r="74" spans="1:25" s="127" customFormat="1" ht="20.25" thickBot="1">
      <c r="A74" s="134"/>
      <c r="B74" s="137" t="s">
        <v>101</v>
      </c>
      <c r="C74" s="139" t="s">
        <v>192</v>
      </c>
      <c r="D74" s="141">
        <v>2003</v>
      </c>
      <c r="E74" s="141" t="s">
        <v>193</v>
      </c>
      <c r="F74" s="141"/>
      <c r="G74" s="46" t="s">
        <v>39</v>
      </c>
      <c r="H74" s="13">
        <v>8.5</v>
      </c>
      <c r="I74" s="14">
        <v>8.6</v>
      </c>
      <c r="J74" s="15">
        <v>8.5</v>
      </c>
      <c r="K74" s="16">
        <v>8.3000000000000007</v>
      </c>
      <c r="L74" s="17">
        <v>0</v>
      </c>
      <c r="M74" s="18">
        <f t="shared" si="30"/>
        <v>8.5000000000000018</v>
      </c>
      <c r="N74" s="47">
        <f t="shared" si="31"/>
        <v>17.000000000000004</v>
      </c>
      <c r="O74" s="20">
        <v>0.5</v>
      </c>
      <c r="P74" s="56">
        <v>0.5</v>
      </c>
      <c r="Q74" s="13">
        <v>9</v>
      </c>
      <c r="R74" s="14">
        <v>8.6999999999999993</v>
      </c>
      <c r="S74" s="15">
        <v>9</v>
      </c>
      <c r="T74" s="16">
        <v>8.5</v>
      </c>
      <c r="U74" s="18">
        <f t="shared" si="32"/>
        <v>8.8500000000000014</v>
      </c>
      <c r="V74" s="16">
        <v>0.6</v>
      </c>
      <c r="W74" s="52">
        <f t="shared" ref="W74" si="33">SUM(U74,N74,P74)-L74-V74</f>
        <v>25.750000000000004</v>
      </c>
      <c r="X74" s="155"/>
      <c r="Y74" s="1"/>
    </row>
    <row r="75" spans="1:25" s="127" customFormat="1" ht="15.75" thickBot="1">
      <c r="A75" s="135"/>
      <c r="B75" s="156"/>
      <c r="C75" s="157"/>
      <c r="D75" s="146"/>
      <c r="E75" s="146"/>
      <c r="F75" s="152"/>
      <c r="G75" s="166" t="s">
        <v>36</v>
      </c>
      <c r="H75" s="167"/>
      <c r="I75" s="167"/>
      <c r="J75" s="167"/>
      <c r="K75" s="167"/>
      <c r="L75" s="168"/>
      <c r="M75" s="25">
        <f>SUM(M72:M74)-L72-L73-L74</f>
        <v>25.450000000000003</v>
      </c>
      <c r="N75" s="26"/>
      <c r="O75" s="172" t="s">
        <v>40</v>
      </c>
      <c r="P75" s="173"/>
      <c r="Q75" s="173"/>
      <c r="R75" s="173"/>
      <c r="S75" s="173"/>
      <c r="T75" s="173"/>
      <c r="U75" s="173"/>
      <c r="V75" s="174"/>
      <c r="W75" s="45">
        <f>SUM(W72:W74)</f>
        <v>76.8</v>
      </c>
      <c r="X75" s="27">
        <f>M75</f>
        <v>25.450000000000003</v>
      </c>
      <c r="Y75" s="1"/>
    </row>
    <row r="76" spans="1:25" s="127" customFormat="1" ht="15.75" customHeight="1" thickBot="1">
      <c r="A76" s="133">
        <v>5</v>
      </c>
      <c r="B76" s="136" t="s">
        <v>103</v>
      </c>
      <c r="C76" s="138" t="s">
        <v>86</v>
      </c>
      <c r="D76" s="140">
        <v>2007</v>
      </c>
      <c r="E76" s="140" t="s">
        <v>102</v>
      </c>
      <c r="F76" s="136" t="s">
        <v>62</v>
      </c>
      <c r="G76" s="3" t="s">
        <v>4</v>
      </c>
      <c r="H76" s="13">
        <v>8.5</v>
      </c>
      <c r="I76" s="14">
        <v>8.5</v>
      </c>
      <c r="J76" s="15">
        <v>8.5</v>
      </c>
      <c r="K76" s="16">
        <v>8.6</v>
      </c>
      <c r="L76" s="17">
        <v>0</v>
      </c>
      <c r="M76" s="18">
        <f>(H76+I76+J76+K76-MAX(H76:K76)-MIN(H76:K76))/2</f>
        <v>8.5</v>
      </c>
      <c r="N76" s="47">
        <f>M76*2</f>
        <v>17</v>
      </c>
      <c r="O76" s="20">
        <v>0.5</v>
      </c>
      <c r="P76" s="56">
        <v>0.5</v>
      </c>
      <c r="Q76" s="13">
        <v>8.4</v>
      </c>
      <c r="R76" s="14">
        <v>8</v>
      </c>
      <c r="S76" s="15">
        <v>8.3000000000000007</v>
      </c>
      <c r="T76" s="16">
        <v>8.4</v>
      </c>
      <c r="U76" s="18">
        <f>(Q76+R76+S76+T76-MAX(Q76:T76)-MIN(Q76:T76))/2</f>
        <v>8.3500000000000014</v>
      </c>
      <c r="V76" s="16">
        <v>0.1</v>
      </c>
      <c r="W76" s="52">
        <f>SUM(U76,N76,P76)-L76-V76</f>
        <v>25.75</v>
      </c>
      <c r="X76" s="153" t="s">
        <v>66</v>
      </c>
      <c r="Y76" s="1"/>
    </row>
    <row r="77" spans="1:25" s="127" customFormat="1" ht="15.75" thickBot="1">
      <c r="A77" s="134"/>
      <c r="B77" s="223"/>
      <c r="C77" s="139"/>
      <c r="D77" s="141"/>
      <c r="E77" s="141"/>
      <c r="F77" s="141"/>
      <c r="G77" s="4" t="s">
        <v>18</v>
      </c>
      <c r="H77" s="13">
        <v>7.8</v>
      </c>
      <c r="I77" s="14">
        <v>8</v>
      </c>
      <c r="J77" s="15">
        <v>7.6</v>
      </c>
      <c r="K77" s="16">
        <v>7.9</v>
      </c>
      <c r="L77" s="17">
        <v>0</v>
      </c>
      <c r="M77" s="18">
        <f t="shared" ref="M77:M78" si="34">(H77+I77+J77+K77-MAX(H77:K77)-MIN(H77:K77))/2</f>
        <v>7.8499999999999988</v>
      </c>
      <c r="N77" s="47">
        <f t="shared" ref="N77:N78" si="35">M77*2</f>
        <v>15.699999999999998</v>
      </c>
      <c r="O77" s="20">
        <v>0.1</v>
      </c>
      <c r="P77" s="56">
        <v>0.1</v>
      </c>
      <c r="Q77" s="13">
        <v>8</v>
      </c>
      <c r="R77" s="14">
        <v>8</v>
      </c>
      <c r="S77" s="15">
        <v>8.3000000000000007</v>
      </c>
      <c r="T77" s="16">
        <v>8</v>
      </c>
      <c r="U77" s="18">
        <f t="shared" ref="U77:U78" si="36">(Q77+R77+S77+T77-MAX(Q77:T77)-MIN(Q77:T77))/2</f>
        <v>7.9999999999999982</v>
      </c>
      <c r="V77" s="16">
        <v>0.1</v>
      </c>
      <c r="W77" s="52">
        <f>SUM(U77,N77,P77)-L77-V77</f>
        <v>23.699999999999996</v>
      </c>
      <c r="X77" s="154"/>
      <c r="Y77" s="1"/>
    </row>
    <row r="78" spans="1:25" s="127" customFormat="1" ht="20.25" customHeight="1" thickBot="1">
      <c r="A78" s="134"/>
      <c r="B78" s="137" t="s">
        <v>63</v>
      </c>
      <c r="C78" s="139" t="s">
        <v>91</v>
      </c>
      <c r="D78" s="141">
        <v>2005</v>
      </c>
      <c r="E78" s="141" t="s">
        <v>102</v>
      </c>
      <c r="F78" s="141"/>
      <c r="G78" s="46" t="s">
        <v>39</v>
      </c>
      <c r="H78" s="13">
        <v>7.8</v>
      </c>
      <c r="I78" s="14">
        <v>7.5</v>
      </c>
      <c r="J78" s="15">
        <v>7.6</v>
      </c>
      <c r="K78" s="16">
        <v>7.3</v>
      </c>
      <c r="L78" s="17">
        <v>0</v>
      </c>
      <c r="M78" s="18">
        <f t="shared" si="34"/>
        <v>7.5499999999999989</v>
      </c>
      <c r="N78" s="47">
        <f t="shared" si="35"/>
        <v>15.099999999999998</v>
      </c>
      <c r="O78" s="20">
        <v>0.5</v>
      </c>
      <c r="P78" s="56">
        <v>0.5</v>
      </c>
      <c r="Q78" s="13">
        <v>7.8</v>
      </c>
      <c r="R78" s="14">
        <v>7.9</v>
      </c>
      <c r="S78" s="15">
        <v>8.1999999999999993</v>
      </c>
      <c r="T78" s="16">
        <v>7.5</v>
      </c>
      <c r="U78" s="18">
        <f t="shared" si="36"/>
        <v>7.85</v>
      </c>
      <c r="V78" s="16">
        <v>1</v>
      </c>
      <c r="W78" s="52">
        <f t="shared" ref="W78" si="37">SUM(U78,N78,P78)-L78-V78</f>
        <v>22.449999999999996</v>
      </c>
      <c r="X78" s="155"/>
      <c r="Y78" s="1"/>
    </row>
    <row r="79" spans="1:25" s="127" customFormat="1" ht="15.75" thickBot="1">
      <c r="A79" s="135"/>
      <c r="B79" s="222"/>
      <c r="C79" s="157"/>
      <c r="D79" s="152"/>
      <c r="E79" s="146"/>
      <c r="F79" s="152"/>
      <c r="G79" s="166" t="s">
        <v>36</v>
      </c>
      <c r="H79" s="167"/>
      <c r="I79" s="167"/>
      <c r="J79" s="167"/>
      <c r="K79" s="167"/>
      <c r="L79" s="168"/>
      <c r="M79" s="25">
        <f>SUM(M76:M78)-L76-L77-L78</f>
        <v>23.9</v>
      </c>
      <c r="N79" s="26"/>
      <c r="O79" s="172" t="s">
        <v>40</v>
      </c>
      <c r="P79" s="173"/>
      <c r="Q79" s="173"/>
      <c r="R79" s="173"/>
      <c r="S79" s="173"/>
      <c r="T79" s="173"/>
      <c r="U79" s="173"/>
      <c r="V79" s="174"/>
      <c r="W79" s="45">
        <f>SUM(W76:W78)</f>
        <v>71.899999999999991</v>
      </c>
      <c r="X79" s="27">
        <f>M79</f>
        <v>23.9</v>
      </c>
      <c r="Y79" s="1"/>
    </row>
    <row r="80" spans="1:25">
      <c r="A80" s="38"/>
      <c r="B80" s="43"/>
      <c r="C80" s="78"/>
      <c r="D80" s="57"/>
      <c r="E80" s="39"/>
      <c r="F80" s="7"/>
      <c r="G80" s="40"/>
      <c r="H80" s="40"/>
      <c r="I80" s="40"/>
      <c r="J80" s="40"/>
      <c r="K80" s="40"/>
      <c r="L80" s="40"/>
      <c r="M80" s="28"/>
      <c r="N80" s="29"/>
      <c r="O80" s="41"/>
      <c r="P80" s="41"/>
      <c r="Q80" s="41"/>
      <c r="R80" s="41"/>
      <c r="S80" s="41"/>
      <c r="T80" s="41"/>
      <c r="U80" s="41"/>
      <c r="V80" s="41"/>
      <c r="W80" s="30"/>
      <c r="X80" s="31"/>
    </row>
    <row r="81" spans="1:24">
      <c r="A81" s="38"/>
      <c r="B81" s="49"/>
      <c r="C81" s="212" t="s">
        <v>41</v>
      </c>
      <c r="D81" s="212"/>
      <c r="E81" s="212"/>
      <c r="F81" s="212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32"/>
      <c r="S81" s="5"/>
      <c r="T81" s="69" t="s">
        <v>71</v>
      </c>
      <c r="U81" s="69"/>
      <c r="V81" s="50"/>
      <c r="W81" s="30"/>
      <c r="X81" s="31"/>
    </row>
    <row r="82" spans="1:24">
      <c r="A82" s="38"/>
      <c r="B82" s="49"/>
      <c r="C82" s="118" t="s">
        <v>75</v>
      </c>
      <c r="D82" s="5"/>
      <c r="E82" s="5"/>
      <c r="F82" s="32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32"/>
      <c r="S82" s="5"/>
      <c r="T82" s="69" t="s">
        <v>45</v>
      </c>
      <c r="U82" s="69"/>
      <c r="V82" s="50"/>
      <c r="W82" s="30"/>
      <c r="X82" s="31"/>
    </row>
    <row r="83" spans="1:24" ht="15.75">
      <c r="A83" s="38"/>
      <c r="B83" s="49"/>
      <c r="C83" s="118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32"/>
      <c r="S83" s="5"/>
      <c r="T83" s="129"/>
      <c r="U83" s="129"/>
      <c r="V83" s="50"/>
      <c r="W83" s="30"/>
      <c r="X83" s="31"/>
    </row>
    <row r="84" spans="1:24">
      <c r="A84" s="38"/>
      <c r="B84" s="49"/>
      <c r="C84" s="175" t="s">
        <v>13</v>
      </c>
      <c r="D84" s="175"/>
      <c r="E84" s="175"/>
      <c r="F84" s="175"/>
      <c r="G84" s="175"/>
      <c r="H84" s="175"/>
      <c r="I84" s="5"/>
      <c r="J84" s="5"/>
      <c r="K84" s="5"/>
      <c r="L84" s="32"/>
      <c r="M84" s="5"/>
      <c r="N84" s="5"/>
      <c r="O84" s="5"/>
      <c r="P84" s="5"/>
      <c r="Q84" s="5"/>
      <c r="R84" s="5"/>
      <c r="S84" s="5"/>
      <c r="T84" s="69" t="s">
        <v>70</v>
      </c>
      <c r="U84" s="69"/>
      <c r="V84" s="50"/>
      <c r="W84" s="30"/>
      <c r="X84" s="31"/>
    </row>
    <row r="85" spans="1:24">
      <c r="A85" s="38"/>
      <c r="B85" s="49"/>
      <c r="C85" s="118" t="s">
        <v>74</v>
      </c>
      <c r="D85" s="118"/>
      <c r="E85" s="118"/>
      <c r="F85" s="5"/>
      <c r="G85" s="5"/>
      <c r="H85" s="5"/>
      <c r="I85" s="33"/>
      <c r="J85" s="5"/>
      <c r="K85" s="5"/>
      <c r="L85" s="32"/>
      <c r="M85" s="5"/>
      <c r="N85" s="5"/>
      <c r="O85" s="5"/>
      <c r="P85" s="5"/>
      <c r="Q85" s="5"/>
      <c r="R85" s="5"/>
      <c r="S85" s="5"/>
      <c r="T85" s="69" t="s">
        <v>61</v>
      </c>
      <c r="U85" s="69"/>
      <c r="V85" s="50"/>
      <c r="W85" s="30"/>
      <c r="X85" s="31"/>
    </row>
    <row r="86" spans="1:24">
      <c r="A86" s="38"/>
      <c r="B86" s="49"/>
      <c r="C86" s="32"/>
      <c r="D86" s="32"/>
      <c r="E86" s="32"/>
      <c r="F86" s="32"/>
      <c r="G86" s="32"/>
      <c r="H86" s="32"/>
      <c r="I86" s="32"/>
      <c r="J86" s="32"/>
      <c r="K86" s="32"/>
      <c r="L86" s="34"/>
      <c r="M86" s="34"/>
      <c r="N86" s="34"/>
      <c r="O86" s="34"/>
      <c r="P86" s="34"/>
      <c r="Q86" s="34"/>
      <c r="R86" s="34"/>
      <c r="S86" s="34"/>
      <c r="T86" s="69"/>
      <c r="U86" s="69"/>
      <c r="V86" s="50"/>
      <c r="W86" s="30"/>
      <c r="X86" s="31"/>
    </row>
    <row r="87" spans="1:24">
      <c r="A87" s="38"/>
      <c r="B87" s="49"/>
      <c r="C87" s="175" t="s">
        <v>14</v>
      </c>
      <c r="D87" s="175"/>
      <c r="E87" s="175"/>
      <c r="F87" s="175"/>
      <c r="G87" s="175"/>
      <c r="H87" s="175"/>
      <c r="I87" s="35"/>
      <c r="J87" s="36"/>
      <c r="K87" s="36"/>
      <c r="L87" s="36"/>
      <c r="M87" s="36"/>
      <c r="N87" s="36"/>
      <c r="O87" s="36"/>
      <c r="P87" s="36"/>
      <c r="Q87" s="32"/>
      <c r="R87" s="5"/>
      <c r="S87" s="5"/>
      <c r="T87" s="69" t="s">
        <v>72</v>
      </c>
      <c r="U87" s="69"/>
      <c r="V87" s="50"/>
      <c r="W87" s="30"/>
      <c r="X87" s="31"/>
    </row>
    <row r="88" spans="1:24">
      <c r="A88" s="38"/>
      <c r="B88" s="49"/>
      <c r="C88" s="118" t="s">
        <v>74</v>
      </c>
      <c r="D88" s="118"/>
      <c r="E88" s="118"/>
      <c r="F88" s="5"/>
      <c r="G88" s="5"/>
      <c r="H88" s="5"/>
      <c r="I88" s="35"/>
      <c r="J88" s="36"/>
      <c r="K88" s="36"/>
      <c r="L88" s="36"/>
      <c r="M88" s="36"/>
      <c r="N88" s="36"/>
      <c r="O88" s="36"/>
      <c r="P88" s="36"/>
      <c r="Q88" s="32"/>
      <c r="R88" s="5"/>
      <c r="S88" s="5"/>
      <c r="T88" s="69" t="s">
        <v>73</v>
      </c>
      <c r="U88" s="69"/>
      <c r="V88" s="50"/>
      <c r="W88" s="30"/>
      <c r="X88" s="31"/>
    </row>
    <row r="89" spans="1:24">
      <c r="A89" s="38"/>
      <c r="B89" s="43"/>
      <c r="C89" s="78"/>
      <c r="D89" s="39"/>
      <c r="E89" s="39"/>
      <c r="F89" s="7"/>
      <c r="G89" s="40"/>
      <c r="H89" s="40"/>
      <c r="I89" s="40"/>
      <c r="J89" s="40"/>
      <c r="K89" s="40"/>
      <c r="L89" s="40"/>
      <c r="M89" s="28"/>
      <c r="N89" s="29"/>
      <c r="O89" s="41"/>
      <c r="P89" s="41"/>
      <c r="Q89" s="41"/>
      <c r="R89" s="41"/>
      <c r="S89" s="41"/>
      <c r="T89" s="48"/>
      <c r="U89" s="48"/>
      <c r="V89" s="48"/>
      <c r="W89" s="30"/>
      <c r="X89" s="31"/>
    </row>
    <row r="90" spans="1:24">
      <c r="A90" s="38"/>
      <c r="B90" s="43"/>
      <c r="C90" s="78"/>
      <c r="D90" s="39"/>
      <c r="E90" s="39"/>
      <c r="F90" s="7"/>
      <c r="G90" s="40"/>
      <c r="H90" s="40"/>
      <c r="I90" s="40"/>
      <c r="J90" s="40"/>
      <c r="K90" s="40"/>
      <c r="L90" s="40"/>
      <c r="M90" s="28"/>
      <c r="N90" s="29"/>
      <c r="O90" s="41"/>
      <c r="P90" s="41"/>
      <c r="Q90" s="41"/>
      <c r="R90" s="41"/>
      <c r="S90" s="41"/>
      <c r="T90" s="48"/>
      <c r="U90" s="48"/>
      <c r="V90" s="48"/>
      <c r="W90" s="30"/>
      <c r="X90" s="31"/>
    </row>
    <row r="91" spans="1:24">
      <c r="A91" s="38"/>
      <c r="B91" s="43"/>
      <c r="C91" s="78"/>
      <c r="D91" s="39"/>
      <c r="E91" s="39"/>
      <c r="F91" s="7"/>
      <c r="G91" s="40"/>
      <c r="H91" s="40"/>
      <c r="I91" s="40"/>
      <c r="J91" s="40"/>
      <c r="K91" s="40"/>
      <c r="L91" s="40"/>
      <c r="M91" s="28"/>
      <c r="N91" s="29"/>
      <c r="O91" s="41"/>
      <c r="P91" s="41"/>
      <c r="Q91" s="41"/>
      <c r="R91" s="41"/>
      <c r="S91" s="41"/>
      <c r="T91" s="48"/>
      <c r="U91" s="48"/>
      <c r="V91" s="48"/>
      <c r="W91" s="30"/>
      <c r="X91" s="31"/>
    </row>
    <row r="92" spans="1:24">
      <c r="A92" s="38"/>
      <c r="B92" s="43"/>
      <c r="C92" s="78"/>
      <c r="D92" s="39"/>
      <c r="E92" s="39"/>
      <c r="F92" s="7"/>
      <c r="G92" s="40"/>
      <c r="H92" s="40"/>
      <c r="I92" s="40"/>
      <c r="J92" s="40"/>
      <c r="K92" s="40"/>
      <c r="L92" s="40"/>
      <c r="M92" s="28"/>
      <c r="N92" s="29"/>
      <c r="O92" s="41"/>
      <c r="P92" s="41"/>
      <c r="Q92" s="41"/>
      <c r="R92" s="41"/>
      <c r="S92" s="41"/>
      <c r="T92" s="48"/>
      <c r="U92" s="48"/>
      <c r="V92" s="48"/>
      <c r="W92" s="30"/>
      <c r="X92" s="31"/>
    </row>
    <row r="93" spans="1:24">
      <c r="A93" s="38"/>
      <c r="B93" s="43"/>
      <c r="C93" s="78"/>
      <c r="D93" s="39"/>
      <c r="E93" s="39"/>
      <c r="F93" s="7"/>
      <c r="G93" s="40"/>
      <c r="H93" s="40"/>
      <c r="I93" s="40"/>
      <c r="J93" s="40"/>
      <c r="K93" s="40"/>
      <c r="L93" s="40"/>
      <c r="M93" s="28"/>
      <c r="N93" s="29"/>
      <c r="O93" s="41"/>
      <c r="P93" s="41"/>
      <c r="Q93" s="41"/>
      <c r="R93" s="41"/>
      <c r="S93" s="41"/>
      <c r="T93" s="48"/>
      <c r="U93" s="48"/>
      <c r="V93" s="48"/>
      <c r="W93" s="30"/>
      <c r="X93" s="31"/>
    </row>
    <row r="94" spans="1:24">
      <c r="A94" s="38"/>
      <c r="B94" s="43"/>
      <c r="C94" s="78"/>
      <c r="D94" s="39"/>
      <c r="E94" s="39"/>
      <c r="F94" s="7"/>
      <c r="G94" s="40"/>
      <c r="H94" s="40"/>
      <c r="I94" s="40"/>
      <c r="J94" s="40"/>
      <c r="K94" s="40"/>
      <c r="L94" s="40"/>
      <c r="M94" s="28"/>
      <c r="N94" s="29"/>
      <c r="O94" s="41"/>
      <c r="P94" s="41"/>
      <c r="Q94" s="41"/>
      <c r="R94" s="41"/>
      <c r="S94" s="41"/>
      <c r="T94" s="48"/>
      <c r="U94" s="48"/>
      <c r="V94" s="48"/>
      <c r="W94" s="30"/>
      <c r="X94" s="31"/>
    </row>
    <row r="95" spans="1:24">
      <c r="A95" s="38"/>
      <c r="B95" s="43"/>
      <c r="C95" s="78"/>
      <c r="D95" s="39"/>
      <c r="E95" s="39"/>
      <c r="F95" s="7"/>
      <c r="G95" s="40"/>
      <c r="H95" s="40"/>
      <c r="I95" s="40"/>
      <c r="J95" s="40"/>
      <c r="K95" s="40"/>
      <c r="L95" s="40"/>
      <c r="M95" s="28"/>
      <c r="N95" s="29"/>
      <c r="O95" s="41"/>
      <c r="P95" s="41"/>
      <c r="Q95" s="41"/>
      <c r="R95" s="41"/>
      <c r="S95" s="41"/>
      <c r="T95" s="48"/>
      <c r="U95" s="48"/>
      <c r="V95" s="48"/>
      <c r="W95" s="30"/>
      <c r="X95" s="31"/>
    </row>
    <row r="96" spans="1:24">
      <c r="A96" s="38"/>
      <c r="B96" s="43"/>
      <c r="C96" s="78"/>
      <c r="D96" s="39"/>
      <c r="E96" s="39"/>
      <c r="F96" s="7"/>
      <c r="G96" s="40"/>
      <c r="H96" s="40"/>
      <c r="I96" s="40"/>
      <c r="J96" s="40"/>
      <c r="K96" s="40"/>
      <c r="L96" s="40"/>
      <c r="M96" s="28"/>
      <c r="N96" s="29"/>
      <c r="O96" s="41"/>
      <c r="P96" s="41"/>
      <c r="Q96" s="41"/>
      <c r="R96" s="41"/>
      <c r="S96" s="41"/>
      <c r="T96" s="48"/>
      <c r="U96" s="48"/>
      <c r="V96" s="48"/>
      <c r="W96" s="30"/>
      <c r="X96" s="31"/>
    </row>
    <row r="97" spans="1:24">
      <c r="A97" s="38"/>
      <c r="B97" s="43"/>
      <c r="C97" s="78"/>
      <c r="D97" s="39"/>
      <c r="E97" s="39"/>
      <c r="F97" s="7"/>
      <c r="G97" s="40"/>
      <c r="H97" s="40"/>
      <c r="I97" s="40"/>
      <c r="J97" s="40"/>
      <c r="K97" s="40"/>
      <c r="L97" s="40"/>
      <c r="M97" s="28"/>
      <c r="N97" s="29"/>
      <c r="O97" s="41"/>
      <c r="P97" s="41"/>
      <c r="Q97" s="41"/>
      <c r="R97" s="41"/>
      <c r="S97" s="41"/>
      <c r="T97" s="48"/>
      <c r="U97" s="48"/>
      <c r="V97" s="48"/>
      <c r="W97" s="30"/>
      <c r="X97" s="31"/>
    </row>
    <row r="98" spans="1:24">
      <c r="A98" s="38"/>
      <c r="B98" s="43"/>
      <c r="C98" s="78"/>
      <c r="D98" s="39"/>
      <c r="E98" s="39"/>
      <c r="F98" s="7"/>
      <c r="G98" s="40"/>
      <c r="H98" s="40"/>
      <c r="I98" s="40"/>
      <c r="J98" s="40"/>
      <c r="K98" s="40"/>
      <c r="L98" s="40"/>
      <c r="M98" s="28"/>
      <c r="N98" s="29"/>
      <c r="O98" s="41"/>
      <c r="P98" s="41"/>
      <c r="Q98" s="41"/>
      <c r="R98" s="41"/>
      <c r="S98" s="41"/>
      <c r="T98" s="48"/>
      <c r="U98" s="48"/>
      <c r="V98" s="48"/>
      <c r="W98" s="30"/>
      <c r="X98" s="31"/>
    </row>
    <row r="99" spans="1:24">
      <c r="A99" s="38"/>
      <c r="B99" s="43"/>
      <c r="C99" s="78"/>
      <c r="D99" s="39"/>
      <c r="E99" s="39"/>
      <c r="F99" s="7"/>
      <c r="G99" s="40"/>
      <c r="H99" s="40"/>
      <c r="I99" s="40"/>
      <c r="J99" s="40"/>
      <c r="K99" s="40"/>
      <c r="L99" s="40"/>
      <c r="M99" s="28"/>
      <c r="N99" s="29"/>
      <c r="O99" s="41"/>
      <c r="P99" s="41"/>
      <c r="Q99" s="41"/>
      <c r="R99" s="41"/>
      <c r="S99" s="41"/>
      <c r="T99" s="48"/>
      <c r="U99" s="48"/>
      <c r="V99" s="48"/>
      <c r="W99" s="30"/>
      <c r="X99" s="31"/>
    </row>
    <row r="100" spans="1:24">
      <c r="A100" s="38"/>
      <c r="B100" s="43"/>
      <c r="C100" s="78"/>
      <c r="D100" s="39"/>
      <c r="E100" s="39"/>
      <c r="F100" s="7"/>
      <c r="G100" s="40"/>
      <c r="H100" s="40"/>
      <c r="I100" s="40"/>
      <c r="J100" s="40"/>
      <c r="K100" s="40"/>
      <c r="L100" s="40"/>
      <c r="M100" s="28"/>
      <c r="N100" s="29"/>
      <c r="O100" s="41"/>
      <c r="P100" s="41"/>
      <c r="Q100" s="41"/>
      <c r="R100" s="41"/>
      <c r="S100" s="41"/>
      <c r="T100" s="48"/>
      <c r="U100" s="48"/>
      <c r="V100" s="48"/>
      <c r="W100" s="30"/>
      <c r="X100" s="31"/>
    </row>
    <row r="101" spans="1:24">
      <c r="A101" s="38"/>
      <c r="B101" s="43"/>
      <c r="C101" s="78"/>
      <c r="D101" s="39"/>
      <c r="E101" s="39"/>
      <c r="F101" s="7"/>
      <c r="G101" s="40"/>
      <c r="H101" s="40"/>
      <c r="I101" s="40"/>
      <c r="J101" s="40"/>
      <c r="K101" s="40"/>
      <c r="L101" s="40"/>
      <c r="M101" s="28"/>
      <c r="N101" s="29"/>
      <c r="O101" s="41"/>
      <c r="P101" s="41"/>
      <c r="Q101" s="41"/>
      <c r="R101" s="41"/>
      <c r="S101" s="41"/>
      <c r="T101" s="48"/>
      <c r="U101" s="48"/>
      <c r="V101" s="48"/>
      <c r="W101" s="30"/>
      <c r="X101" s="31"/>
    </row>
    <row r="102" spans="1:24">
      <c r="A102" s="38"/>
      <c r="B102" s="43"/>
      <c r="C102" s="78"/>
      <c r="D102" s="39"/>
      <c r="E102" s="39"/>
      <c r="F102" s="7"/>
      <c r="G102" s="40"/>
      <c r="H102" s="40"/>
      <c r="I102" s="40"/>
      <c r="J102" s="40"/>
      <c r="K102" s="40"/>
      <c r="L102" s="40"/>
      <c r="M102" s="28"/>
      <c r="N102" s="29"/>
      <c r="O102" s="41"/>
      <c r="P102" s="41"/>
      <c r="Q102" s="41"/>
      <c r="R102" s="41"/>
      <c r="S102" s="41"/>
      <c r="T102" s="48"/>
      <c r="U102" s="48"/>
      <c r="V102" s="48"/>
      <c r="W102" s="30"/>
      <c r="X102" s="31"/>
    </row>
    <row r="103" spans="1:24">
      <c r="A103" s="38"/>
      <c r="B103" s="43"/>
      <c r="C103" s="78"/>
      <c r="D103" s="39"/>
      <c r="E103" s="39"/>
      <c r="F103" s="7"/>
      <c r="G103" s="40"/>
      <c r="H103" s="40"/>
      <c r="I103" s="40"/>
      <c r="J103" s="40"/>
      <c r="K103" s="40"/>
      <c r="L103" s="40"/>
      <c r="M103" s="28"/>
      <c r="N103" s="29"/>
      <c r="O103" s="41"/>
      <c r="P103" s="41"/>
      <c r="Q103" s="41"/>
      <c r="R103" s="41"/>
      <c r="S103" s="41"/>
      <c r="T103" s="48"/>
      <c r="U103" s="48"/>
      <c r="V103" s="48"/>
      <c r="W103" s="30"/>
      <c r="X103" s="31"/>
    </row>
    <row r="104" spans="1:24">
      <c r="A104" s="38"/>
      <c r="B104" s="43"/>
      <c r="C104" s="78"/>
      <c r="D104" s="39"/>
      <c r="E104" s="39"/>
      <c r="F104" s="7"/>
      <c r="G104" s="40"/>
      <c r="H104" s="40"/>
      <c r="I104" s="40"/>
      <c r="J104" s="40"/>
      <c r="K104" s="40"/>
      <c r="L104" s="40"/>
      <c r="M104" s="28"/>
      <c r="N104" s="29"/>
      <c r="O104" s="41"/>
      <c r="P104" s="41"/>
      <c r="Q104" s="41"/>
      <c r="R104" s="41"/>
      <c r="S104" s="41"/>
      <c r="T104" s="48"/>
      <c r="U104" s="48"/>
      <c r="V104" s="48"/>
      <c r="W104" s="30"/>
      <c r="X104" s="31"/>
    </row>
    <row r="105" spans="1:24">
      <c r="A105" s="38"/>
      <c r="B105" s="43"/>
      <c r="C105" s="78"/>
      <c r="D105" s="39"/>
      <c r="E105" s="39"/>
      <c r="F105" s="7"/>
      <c r="G105" s="40"/>
      <c r="H105" s="40"/>
      <c r="I105" s="40"/>
      <c r="J105" s="40"/>
      <c r="K105" s="40"/>
      <c r="L105" s="40"/>
      <c r="M105" s="28"/>
      <c r="N105" s="29"/>
      <c r="O105" s="41"/>
      <c r="P105" s="41"/>
      <c r="Q105" s="41"/>
      <c r="R105" s="41"/>
      <c r="S105" s="41"/>
      <c r="T105" s="48"/>
      <c r="U105" s="48"/>
      <c r="V105" s="48"/>
      <c r="W105" s="30"/>
      <c r="X105" s="31"/>
    </row>
    <row r="106" spans="1:24">
      <c r="A106" s="38"/>
      <c r="B106" s="43"/>
      <c r="C106" s="78"/>
      <c r="D106" s="39"/>
      <c r="E106" s="39"/>
      <c r="F106" s="7"/>
      <c r="G106" s="40"/>
      <c r="H106" s="40"/>
      <c r="I106" s="40"/>
      <c r="J106" s="40"/>
      <c r="K106" s="40"/>
      <c r="L106" s="40"/>
      <c r="M106" s="28"/>
      <c r="N106" s="29"/>
      <c r="O106" s="41"/>
      <c r="P106" s="41"/>
      <c r="Q106" s="41"/>
      <c r="R106" s="41"/>
      <c r="S106" s="41"/>
      <c r="T106" s="48"/>
      <c r="U106" s="48"/>
      <c r="V106" s="48"/>
      <c r="W106" s="30"/>
      <c r="X106" s="31"/>
    </row>
    <row r="107" spans="1:24">
      <c r="A107" s="38"/>
      <c r="B107" s="43"/>
      <c r="C107" s="78"/>
      <c r="D107" s="39"/>
      <c r="E107" s="39"/>
      <c r="F107" s="7"/>
      <c r="G107" s="40"/>
      <c r="H107" s="40"/>
      <c r="I107" s="40"/>
      <c r="J107" s="40"/>
      <c r="K107" s="40"/>
      <c r="L107" s="40"/>
      <c r="M107" s="28"/>
      <c r="N107" s="29"/>
      <c r="O107" s="41"/>
      <c r="P107" s="41"/>
      <c r="Q107" s="41"/>
      <c r="R107" s="41"/>
      <c r="S107" s="41"/>
      <c r="T107" s="48"/>
      <c r="U107" s="48"/>
      <c r="V107" s="48"/>
      <c r="W107" s="30"/>
      <c r="X107" s="31"/>
    </row>
    <row r="108" spans="1:24">
      <c r="A108" s="38"/>
      <c r="B108" s="43"/>
      <c r="C108" s="78"/>
      <c r="D108" s="39"/>
      <c r="E108" s="39"/>
      <c r="F108" s="7"/>
      <c r="G108" s="40"/>
      <c r="H108" s="40"/>
      <c r="I108" s="40"/>
      <c r="J108" s="40"/>
      <c r="K108" s="40"/>
      <c r="L108" s="40"/>
      <c r="M108" s="28"/>
      <c r="N108" s="29"/>
      <c r="O108" s="41"/>
      <c r="P108" s="41"/>
      <c r="Q108" s="41"/>
      <c r="R108" s="41"/>
      <c r="S108" s="41"/>
      <c r="T108" s="48"/>
      <c r="U108" s="48"/>
      <c r="V108" s="48"/>
      <c r="W108" s="30"/>
      <c r="X108" s="31"/>
    </row>
    <row r="109" spans="1:24">
      <c r="A109" s="38"/>
      <c r="B109" s="43"/>
      <c r="C109" s="78"/>
      <c r="D109" s="39"/>
      <c r="E109" s="39"/>
      <c r="F109" s="7"/>
      <c r="G109" s="40"/>
      <c r="H109" s="40"/>
      <c r="I109" s="40"/>
      <c r="J109" s="40"/>
      <c r="K109" s="40"/>
      <c r="L109" s="40"/>
      <c r="M109" s="28"/>
      <c r="N109" s="29"/>
      <c r="O109" s="41"/>
      <c r="P109" s="41"/>
      <c r="Q109" s="41"/>
      <c r="R109" s="41"/>
      <c r="S109" s="41"/>
      <c r="T109" s="48"/>
      <c r="U109" s="48"/>
      <c r="V109" s="48"/>
      <c r="W109" s="30"/>
      <c r="X109" s="31"/>
    </row>
    <row r="110" spans="1:24">
      <c r="A110" s="38"/>
      <c r="B110" s="43"/>
      <c r="C110" s="78"/>
      <c r="D110" s="39"/>
      <c r="E110" s="39"/>
      <c r="F110" s="7"/>
      <c r="G110" s="40"/>
      <c r="H110" s="40"/>
      <c r="I110" s="40"/>
      <c r="J110" s="40"/>
      <c r="K110" s="40"/>
      <c r="L110" s="40"/>
      <c r="M110" s="28"/>
      <c r="N110" s="29"/>
      <c r="O110" s="41"/>
      <c r="P110" s="41"/>
      <c r="Q110" s="41"/>
      <c r="R110" s="41"/>
      <c r="S110" s="41"/>
      <c r="T110" s="48"/>
      <c r="U110" s="48"/>
      <c r="V110" s="48"/>
      <c r="W110" s="30"/>
      <c r="X110" s="31"/>
    </row>
    <row r="111" spans="1:24">
      <c r="A111" s="38"/>
      <c r="B111" s="43"/>
      <c r="C111" s="78"/>
      <c r="D111" s="39"/>
      <c r="E111" s="39"/>
      <c r="F111" s="7"/>
      <c r="G111" s="40"/>
      <c r="H111" s="40"/>
      <c r="I111" s="40"/>
      <c r="J111" s="40"/>
      <c r="K111" s="40"/>
      <c r="L111" s="40"/>
      <c r="M111" s="28"/>
      <c r="N111" s="29"/>
      <c r="O111" s="41"/>
      <c r="P111" s="41"/>
      <c r="Q111" s="41"/>
      <c r="R111" s="41"/>
      <c r="S111" s="41"/>
      <c r="T111" s="48"/>
      <c r="U111" s="48"/>
      <c r="V111" s="48"/>
      <c r="W111" s="30"/>
      <c r="X111" s="31"/>
    </row>
    <row r="112" spans="1:24">
      <c r="A112" s="38"/>
      <c r="B112" s="43"/>
      <c r="C112" s="78"/>
      <c r="D112" s="39"/>
      <c r="E112" s="39"/>
      <c r="F112" s="7"/>
      <c r="G112" s="40"/>
      <c r="H112" s="40"/>
      <c r="I112" s="40"/>
      <c r="J112" s="40"/>
      <c r="K112" s="40"/>
      <c r="L112" s="40"/>
      <c r="M112" s="28"/>
      <c r="N112" s="29"/>
      <c r="O112" s="41"/>
      <c r="P112" s="41"/>
      <c r="Q112" s="41"/>
      <c r="R112" s="41"/>
      <c r="S112" s="41"/>
      <c r="T112" s="48"/>
      <c r="U112" s="48"/>
      <c r="V112" s="48"/>
      <c r="W112" s="30"/>
      <c r="X112" s="31"/>
    </row>
    <row r="113" spans="1:24">
      <c r="A113" s="38"/>
      <c r="B113" s="43"/>
      <c r="C113" s="78"/>
      <c r="D113" s="39"/>
      <c r="E113" s="39"/>
      <c r="F113" s="7"/>
      <c r="G113" s="40"/>
      <c r="H113" s="40"/>
      <c r="I113" s="40"/>
      <c r="J113" s="40"/>
      <c r="K113" s="40"/>
      <c r="L113" s="40"/>
      <c r="M113" s="28"/>
      <c r="N113" s="29"/>
      <c r="O113" s="41"/>
      <c r="P113" s="41"/>
      <c r="Q113" s="41"/>
      <c r="R113" s="41"/>
      <c r="S113" s="41"/>
      <c r="T113" s="48"/>
      <c r="U113" s="48"/>
      <c r="V113" s="48"/>
      <c r="W113" s="30"/>
      <c r="X113" s="31"/>
    </row>
    <row r="114" spans="1:24">
      <c r="A114" s="38"/>
      <c r="B114" s="43"/>
      <c r="C114" s="78"/>
      <c r="D114" s="39"/>
      <c r="E114" s="39"/>
      <c r="F114" s="7"/>
      <c r="G114" s="40"/>
      <c r="H114" s="40"/>
      <c r="I114" s="40"/>
      <c r="J114" s="40"/>
      <c r="K114" s="40"/>
      <c r="L114" s="40"/>
      <c r="M114" s="28"/>
      <c r="N114" s="29"/>
      <c r="O114" s="41"/>
      <c r="P114" s="41"/>
      <c r="Q114" s="41"/>
      <c r="R114" s="41"/>
      <c r="S114" s="41"/>
      <c r="T114" s="48"/>
      <c r="U114" s="48"/>
      <c r="V114" s="48"/>
      <c r="W114" s="30"/>
      <c r="X114" s="31"/>
    </row>
    <row r="115" spans="1:24">
      <c r="A115" s="38"/>
      <c r="B115" s="43"/>
      <c r="C115" s="78"/>
      <c r="D115" s="39"/>
      <c r="E115" s="39"/>
      <c r="F115" s="7"/>
      <c r="G115" s="40"/>
      <c r="H115" s="40"/>
      <c r="I115" s="40"/>
      <c r="J115" s="40"/>
      <c r="K115" s="40"/>
      <c r="L115" s="40"/>
      <c r="M115" s="28"/>
      <c r="N115" s="29"/>
      <c r="O115" s="41"/>
      <c r="P115" s="41"/>
      <c r="Q115" s="41"/>
      <c r="R115" s="41"/>
      <c r="S115" s="41"/>
      <c r="T115" s="48"/>
      <c r="U115" s="48"/>
      <c r="V115" s="48"/>
      <c r="W115" s="30"/>
      <c r="X115" s="31"/>
    </row>
    <row r="118" spans="1:24">
      <c r="C118" s="118"/>
      <c r="D118" s="118"/>
      <c r="E118" s="118"/>
      <c r="F118" s="5"/>
      <c r="G118" s="5"/>
      <c r="H118" s="5"/>
      <c r="I118" s="35"/>
      <c r="J118" s="36"/>
      <c r="K118" s="36"/>
      <c r="L118" s="36"/>
      <c r="M118" s="36"/>
      <c r="N118" s="36"/>
      <c r="O118" s="36"/>
      <c r="P118" s="36"/>
      <c r="Q118" s="32"/>
      <c r="R118" s="5"/>
      <c r="S118" s="5"/>
      <c r="T118" s="69"/>
      <c r="U118" s="69"/>
    </row>
  </sheetData>
  <mergeCells count="213">
    <mergeCell ref="G18:G19"/>
    <mergeCell ref="A60:A63"/>
    <mergeCell ref="D60:D61"/>
    <mergeCell ref="E60:E61"/>
    <mergeCell ref="F60:F63"/>
    <mergeCell ref="B62:B63"/>
    <mergeCell ref="C62:C63"/>
    <mergeCell ref="D62:D63"/>
    <mergeCell ref="E62:E63"/>
    <mergeCell ref="B55:B56"/>
    <mergeCell ref="C55:C56"/>
    <mergeCell ref="A57:X57"/>
    <mergeCell ref="A58:A59"/>
    <mergeCell ref="C58:C59"/>
    <mergeCell ref="D58:D59"/>
    <mergeCell ref="E58:E59"/>
    <mergeCell ref="F58:F59"/>
    <mergeCell ref="G58:G59"/>
    <mergeCell ref="H58:K58"/>
    <mergeCell ref="P58:P59"/>
    <mergeCell ref="X58:X59"/>
    <mergeCell ref="B60:B61"/>
    <mergeCell ref="C60:C61"/>
    <mergeCell ref="C84:H84"/>
    <mergeCell ref="C87:H87"/>
    <mergeCell ref="B66:B67"/>
    <mergeCell ref="C66:C67"/>
    <mergeCell ref="D66:D67"/>
    <mergeCell ref="E66:E67"/>
    <mergeCell ref="X72:X74"/>
    <mergeCell ref="B74:B75"/>
    <mergeCell ref="C74:C75"/>
    <mergeCell ref="G75:L75"/>
    <mergeCell ref="O75:V75"/>
    <mergeCell ref="C81:F81"/>
    <mergeCell ref="B68:B69"/>
    <mergeCell ref="B9:B10"/>
    <mergeCell ref="C9:C10"/>
    <mergeCell ref="D9:D10"/>
    <mergeCell ref="E9:E10"/>
    <mergeCell ref="F9:F12"/>
    <mergeCell ref="B11:B12"/>
    <mergeCell ref="C11:C12"/>
    <mergeCell ref="D11:D12"/>
    <mergeCell ref="E11:E12"/>
    <mergeCell ref="D24:D25"/>
    <mergeCell ref="E24:E25"/>
    <mergeCell ref="M7:M8"/>
    <mergeCell ref="N7:N8"/>
    <mergeCell ref="O7:O8"/>
    <mergeCell ref="H18:K18"/>
    <mergeCell ref="L18:L19"/>
    <mergeCell ref="M18:M19"/>
    <mergeCell ref="N18:N19"/>
    <mergeCell ref="A17:X17"/>
    <mergeCell ref="A13:A16"/>
    <mergeCell ref="B13:B14"/>
    <mergeCell ref="E18:E19"/>
    <mergeCell ref="O12:V12"/>
    <mergeCell ref="V18:V19"/>
    <mergeCell ref="U18:U19"/>
    <mergeCell ref="C18:C19"/>
    <mergeCell ref="G16:L16"/>
    <mergeCell ref="O16:V16"/>
    <mergeCell ref="D13:D14"/>
    <mergeCell ref="X18:X19"/>
    <mergeCell ref="O18:O19"/>
    <mergeCell ref="P18:P19"/>
    <mergeCell ref="A18:A19"/>
    <mergeCell ref="A1:X1"/>
    <mergeCell ref="A2:X2"/>
    <mergeCell ref="A6:X6"/>
    <mergeCell ref="A7:A8"/>
    <mergeCell ref="C7:C8"/>
    <mergeCell ref="D7:D8"/>
    <mergeCell ref="E7:E8"/>
    <mergeCell ref="F7:F8"/>
    <mergeCell ref="G7:G8"/>
    <mergeCell ref="H7:K7"/>
    <mergeCell ref="U7:U8"/>
    <mergeCell ref="V7:V8"/>
    <mergeCell ref="W7:W8"/>
    <mergeCell ref="X7:X8"/>
    <mergeCell ref="P7:P8"/>
    <mergeCell ref="Q7:T7"/>
    <mergeCell ref="L7:L8"/>
    <mergeCell ref="B5:C5"/>
    <mergeCell ref="X60:X62"/>
    <mergeCell ref="G63:L63"/>
    <mergeCell ref="O63:V63"/>
    <mergeCell ref="L51:L52"/>
    <mergeCell ref="M51:M52"/>
    <mergeCell ref="D51:D52"/>
    <mergeCell ref="U58:U59"/>
    <mergeCell ref="V58:V59"/>
    <mergeCell ref="W58:W59"/>
    <mergeCell ref="L58:L59"/>
    <mergeCell ref="M58:M59"/>
    <mergeCell ref="N58:N59"/>
    <mergeCell ref="O58:O59"/>
    <mergeCell ref="P51:P52"/>
    <mergeCell ref="G51:G52"/>
    <mergeCell ref="H51:K51"/>
    <mergeCell ref="Q58:T58"/>
    <mergeCell ref="X53:X55"/>
    <mergeCell ref="D55:D56"/>
    <mergeCell ref="E55:E56"/>
    <mergeCell ref="N51:N52"/>
    <mergeCell ref="O51:O52"/>
    <mergeCell ref="F20:F23"/>
    <mergeCell ref="E51:E52"/>
    <mergeCell ref="X24:X26"/>
    <mergeCell ref="G27:L27"/>
    <mergeCell ref="O27:V27"/>
    <mergeCell ref="F24:F27"/>
    <mergeCell ref="Q51:T51"/>
    <mergeCell ref="U51:U52"/>
    <mergeCell ref="V51:V52"/>
    <mergeCell ref="W51:W52"/>
    <mergeCell ref="X51:X52"/>
    <mergeCell ref="C33:H33"/>
    <mergeCell ref="C36:H36"/>
    <mergeCell ref="A45:X45"/>
    <mergeCell ref="C51:C52"/>
    <mergeCell ref="A51:A52"/>
    <mergeCell ref="B26:B27"/>
    <mergeCell ref="C26:C27"/>
    <mergeCell ref="F51:F52"/>
    <mergeCell ref="X20:X22"/>
    <mergeCell ref="C22:C23"/>
    <mergeCell ref="A24:A27"/>
    <mergeCell ref="B24:B25"/>
    <mergeCell ref="C24:C25"/>
    <mergeCell ref="A68:A71"/>
    <mergeCell ref="C68:C69"/>
    <mergeCell ref="B64:B65"/>
    <mergeCell ref="C64:C65"/>
    <mergeCell ref="D64:D65"/>
    <mergeCell ref="E64:E65"/>
    <mergeCell ref="F64:F67"/>
    <mergeCell ref="X64:X66"/>
    <mergeCell ref="G67:L67"/>
    <mergeCell ref="O67:V67"/>
    <mergeCell ref="D68:D69"/>
    <mergeCell ref="Q18:T18"/>
    <mergeCell ref="A64:A67"/>
    <mergeCell ref="D18:D19"/>
    <mergeCell ref="B15:B16"/>
    <mergeCell ref="F18:F19"/>
    <mergeCell ref="W18:W19"/>
    <mergeCell ref="G79:L79"/>
    <mergeCell ref="O79:V79"/>
    <mergeCell ref="E68:E69"/>
    <mergeCell ref="F68:F71"/>
    <mergeCell ref="E70:E71"/>
    <mergeCell ref="B70:B71"/>
    <mergeCell ref="A76:A79"/>
    <mergeCell ref="B76:B77"/>
    <mergeCell ref="C76:C77"/>
    <mergeCell ref="D76:D77"/>
    <mergeCell ref="E76:E77"/>
    <mergeCell ref="F76:F79"/>
    <mergeCell ref="B78:B79"/>
    <mergeCell ref="C78:C79"/>
    <mergeCell ref="D78:D79"/>
    <mergeCell ref="E78:E79"/>
    <mergeCell ref="A72:A75"/>
    <mergeCell ref="D22:D23"/>
    <mergeCell ref="D26:D27"/>
    <mergeCell ref="E26:E27"/>
    <mergeCell ref="C30:F30"/>
    <mergeCell ref="C53:C54"/>
    <mergeCell ref="D53:D54"/>
    <mergeCell ref="G56:L56"/>
    <mergeCell ref="O56:V56"/>
    <mergeCell ref="B49:D49"/>
    <mergeCell ref="B53:B54"/>
    <mergeCell ref="A46:X46"/>
    <mergeCell ref="A50:X50"/>
    <mergeCell ref="A53:A56"/>
    <mergeCell ref="X76:X78"/>
    <mergeCell ref="X68:X70"/>
    <mergeCell ref="C70:C71"/>
    <mergeCell ref="D70:D71"/>
    <mergeCell ref="G71:L71"/>
    <mergeCell ref="O71:V71"/>
    <mergeCell ref="F72:F75"/>
    <mergeCell ref="D74:D75"/>
    <mergeCell ref="E74:E75"/>
    <mergeCell ref="B72:B73"/>
    <mergeCell ref="C72:C73"/>
    <mergeCell ref="D72:D73"/>
    <mergeCell ref="E72:E73"/>
    <mergeCell ref="A9:A12"/>
    <mergeCell ref="G12:L12"/>
    <mergeCell ref="X9:X11"/>
    <mergeCell ref="A20:A23"/>
    <mergeCell ref="B22:B23"/>
    <mergeCell ref="C20:C21"/>
    <mergeCell ref="D20:D21"/>
    <mergeCell ref="E22:E23"/>
    <mergeCell ref="G23:L23"/>
    <mergeCell ref="O23:V23"/>
    <mergeCell ref="E13:E14"/>
    <mergeCell ref="F13:F16"/>
    <mergeCell ref="X13:X15"/>
    <mergeCell ref="C15:C16"/>
    <mergeCell ref="D15:D16"/>
    <mergeCell ref="E15:E16"/>
    <mergeCell ref="E20:E21"/>
    <mergeCell ref="C13:C14"/>
    <mergeCell ref="E53:E54"/>
    <mergeCell ref="F53:F56"/>
  </mergeCells>
  <printOptions horizontalCentered="1"/>
  <pageMargins left="0.23622047244094491" right="0.23622047244094491" top="0.31496062992125984" bottom="0.31496062992125984" header="0.31496062992125984" footer="0.31496062992125984"/>
  <pageSetup paperSize="9" scale="65" orientation="landscape" r:id="rId1"/>
  <rowBreaks count="1" manualBreakCount="1">
    <brk id="41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5"/>
  <sheetViews>
    <sheetView view="pageBreakPreview" topLeftCell="A85" zoomScale="89" zoomScaleNormal="60" zoomScaleSheetLayoutView="89" workbookViewId="0">
      <selection activeCell="N49" sqref="N49"/>
    </sheetView>
  </sheetViews>
  <sheetFormatPr defaultColWidth="9.140625" defaultRowHeight="15"/>
  <cols>
    <col min="1" max="1" width="3.85546875" style="8" customWidth="1"/>
    <col min="2" max="2" width="15.5703125" style="42" customWidth="1"/>
    <col min="3" max="3" width="23.85546875" style="8" customWidth="1"/>
    <col min="4" max="4" width="6.42578125" style="44" customWidth="1"/>
    <col min="5" max="5" width="6" style="44" customWidth="1"/>
    <col min="6" max="6" width="14.5703125" style="8" customWidth="1"/>
    <col min="7" max="7" width="16" style="8" customWidth="1"/>
    <col min="8" max="11" width="5.7109375" style="8" customWidth="1"/>
    <col min="12" max="12" width="8.7109375" style="8" customWidth="1"/>
    <col min="13" max="13" width="8.42578125" style="8" customWidth="1"/>
    <col min="14" max="16" width="8.5703125" style="8" customWidth="1"/>
    <col min="17" max="20" width="5.7109375" style="8" customWidth="1"/>
    <col min="21" max="21" width="8.5703125" style="8" customWidth="1"/>
    <col min="22" max="22" width="8.7109375" style="8" customWidth="1"/>
    <col min="23" max="23" width="10.7109375" style="8" customWidth="1"/>
    <col min="24" max="24" width="8.28515625" style="8" customWidth="1"/>
    <col min="25" max="16384" width="9.140625" style="1"/>
  </cols>
  <sheetData>
    <row r="1" spans="1:27" ht="20.100000000000001" customHeight="1">
      <c r="A1" s="198" t="s">
        <v>68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7" ht="20.100000000000001" customHeight="1">
      <c r="A2" s="198" t="s">
        <v>264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7" ht="20.100000000000001" customHeight="1">
      <c r="B3" s="8"/>
      <c r="C3" s="9"/>
      <c r="D3" s="9"/>
      <c r="E3" s="8"/>
    </row>
    <row r="4" spans="1:27" ht="20.100000000000001" customHeight="1" thickBot="1">
      <c r="D4" s="240" t="s">
        <v>224</v>
      </c>
      <c r="E4" s="240"/>
      <c r="F4" s="241"/>
      <c r="G4" s="241"/>
      <c r="Q4" s="9" t="s">
        <v>69</v>
      </c>
    </row>
    <row r="5" spans="1:27" ht="20.100000000000001" customHeight="1" thickBot="1">
      <c r="A5" s="190" t="s">
        <v>54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2"/>
      <c r="Y5" s="2"/>
      <c r="Z5" s="2"/>
      <c r="AA5" s="2"/>
    </row>
    <row r="6" spans="1:27" ht="15.75" customHeight="1" thickBot="1">
      <c r="A6" s="178" t="s">
        <v>0</v>
      </c>
      <c r="B6" s="10" t="s">
        <v>2</v>
      </c>
      <c r="C6" s="178" t="s">
        <v>1</v>
      </c>
      <c r="D6" s="238" t="s">
        <v>28</v>
      </c>
      <c r="E6" s="237" t="s">
        <v>27</v>
      </c>
      <c r="F6" s="208" t="s">
        <v>17</v>
      </c>
      <c r="G6" s="189" t="s">
        <v>3</v>
      </c>
      <c r="H6" s="183" t="s">
        <v>37</v>
      </c>
      <c r="I6" s="184"/>
      <c r="J6" s="184"/>
      <c r="K6" s="185"/>
      <c r="L6" s="182" t="s">
        <v>32</v>
      </c>
      <c r="M6" s="182" t="s">
        <v>33</v>
      </c>
      <c r="N6" s="182" t="s">
        <v>34</v>
      </c>
      <c r="O6" s="206" t="s">
        <v>26</v>
      </c>
      <c r="P6" s="181" t="s">
        <v>31</v>
      </c>
      <c r="Q6" s="183" t="s">
        <v>38</v>
      </c>
      <c r="R6" s="184"/>
      <c r="S6" s="184"/>
      <c r="T6" s="185"/>
      <c r="U6" s="182" t="s">
        <v>30</v>
      </c>
      <c r="V6" s="182" t="s">
        <v>29</v>
      </c>
      <c r="W6" s="182" t="s">
        <v>35</v>
      </c>
      <c r="X6" s="182" t="s">
        <v>42</v>
      </c>
    </row>
    <row r="7" spans="1:27" ht="15.75" thickBot="1">
      <c r="A7" s="179"/>
      <c r="B7" s="11" t="s">
        <v>16</v>
      </c>
      <c r="C7" s="179"/>
      <c r="D7" s="239"/>
      <c r="E7" s="230"/>
      <c r="F7" s="161"/>
      <c r="G7" s="163"/>
      <c r="H7" s="123" t="s">
        <v>19</v>
      </c>
      <c r="I7" s="123" t="s">
        <v>20</v>
      </c>
      <c r="J7" s="123" t="s">
        <v>21</v>
      </c>
      <c r="K7" s="123" t="s">
        <v>22</v>
      </c>
      <c r="L7" s="151" t="s">
        <v>11</v>
      </c>
      <c r="M7" s="151" t="s">
        <v>23</v>
      </c>
      <c r="N7" s="151" t="s">
        <v>24</v>
      </c>
      <c r="O7" s="165"/>
      <c r="P7" s="159" t="s">
        <v>25</v>
      </c>
      <c r="Q7" s="123" t="s">
        <v>5</v>
      </c>
      <c r="R7" s="123" t="s">
        <v>6</v>
      </c>
      <c r="S7" s="123" t="s">
        <v>7</v>
      </c>
      <c r="T7" s="123" t="s">
        <v>8</v>
      </c>
      <c r="U7" s="151" t="s">
        <v>10</v>
      </c>
      <c r="V7" s="151" t="s">
        <v>9</v>
      </c>
      <c r="W7" s="151" t="s">
        <v>12</v>
      </c>
      <c r="X7" s="151" t="s">
        <v>15</v>
      </c>
    </row>
    <row r="8" spans="1:27" s="127" customFormat="1" ht="15.75" thickBot="1">
      <c r="A8" s="243">
        <v>1</v>
      </c>
      <c r="B8" s="136" t="s">
        <v>100</v>
      </c>
      <c r="C8" s="106" t="s">
        <v>163</v>
      </c>
      <c r="D8" s="12">
        <v>2002</v>
      </c>
      <c r="E8" s="12" t="s">
        <v>60</v>
      </c>
      <c r="F8" s="136" t="s">
        <v>164</v>
      </c>
      <c r="G8" s="3" t="s">
        <v>4</v>
      </c>
      <c r="H8" s="13">
        <v>9</v>
      </c>
      <c r="I8" s="14">
        <v>8.9</v>
      </c>
      <c r="J8" s="15">
        <v>9</v>
      </c>
      <c r="K8" s="16">
        <v>9</v>
      </c>
      <c r="L8" s="17">
        <v>0</v>
      </c>
      <c r="M8" s="18">
        <f>(H8+I8+J8+K8-MAX(H8:K8)-MIN(H8:K8))/2</f>
        <v>9</v>
      </c>
      <c r="N8" s="47">
        <f>M8*2</f>
        <v>18</v>
      </c>
      <c r="O8" s="20">
        <v>96</v>
      </c>
      <c r="P8" s="51">
        <v>0.96</v>
      </c>
      <c r="Q8" s="13">
        <v>8.5</v>
      </c>
      <c r="R8" s="14">
        <v>8.6999999999999993</v>
      </c>
      <c r="S8" s="15">
        <v>8.3000000000000007</v>
      </c>
      <c r="T8" s="16">
        <v>9</v>
      </c>
      <c r="U8" s="18">
        <f>(Q8+R8+S8+T8-MAX(Q8:T8)-MIN(Q8:T8))/2</f>
        <v>8.6</v>
      </c>
      <c r="V8" s="19">
        <v>0</v>
      </c>
      <c r="W8" s="52">
        <f>SUM(U8,N8,P8)-L8-V8</f>
        <v>27.560000000000002</v>
      </c>
      <c r="X8" s="153" t="s">
        <v>44</v>
      </c>
    </row>
    <row r="9" spans="1:27" s="127" customFormat="1" ht="15.75" thickBot="1">
      <c r="A9" s="244"/>
      <c r="B9" s="137"/>
      <c r="C9" s="139" t="s">
        <v>94</v>
      </c>
      <c r="D9" s="141">
        <v>1997</v>
      </c>
      <c r="E9" s="141" t="s">
        <v>60</v>
      </c>
      <c r="F9" s="141"/>
      <c r="G9" s="4" t="s">
        <v>18</v>
      </c>
      <c r="H9" s="13">
        <v>8.8000000000000007</v>
      </c>
      <c r="I9" s="14">
        <v>8.8000000000000007</v>
      </c>
      <c r="J9" s="15">
        <v>8.6</v>
      </c>
      <c r="K9" s="16">
        <v>8.8000000000000007</v>
      </c>
      <c r="L9" s="17">
        <v>0</v>
      </c>
      <c r="M9" s="18">
        <f t="shared" ref="M9:M10" si="0">(H9+I9+J9+K9-MAX(H9:K9)-MIN(H9:K9))/2</f>
        <v>8.8000000000000007</v>
      </c>
      <c r="N9" s="47">
        <f t="shared" ref="N9:N10" si="1">M9*2</f>
        <v>17.600000000000001</v>
      </c>
      <c r="O9" s="20">
        <v>80</v>
      </c>
      <c r="P9" s="51">
        <v>0.8</v>
      </c>
      <c r="Q9" s="13">
        <v>8.3000000000000007</v>
      </c>
      <c r="R9" s="14">
        <v>8</v>
      </c>
      <c r="S9" s="15">
        <v>8.5</v>
      </c>
      <c r="T9" s="16">
        <v>8.5</v>
      </c>
      <c r="U9" s="18">
        <f t="shared" ref="U9:U10" si="2">(Q9+R9+S9+T9-MAX(Q9:T9)-MIN(Q9:T9))/2</f>
        <v>8.3999999999999986</v>
      </c>
      <c r="V9" s="19">
        <v>0</v>
      </c>
      <c r="W9" s="52">
        <f t="shared" ref="W9:W10" si="3">SUM(U9,N9,P9)-L9-V9</f>
        <v>26.8</v>
      </c>
      <c r="X9" s="154"/>
    </row>
    <row r="10" spans="1:27" s="127" customFormat="1" ht="20.25" thickBot="1">
      <c r="A10" s="244"/>
      <c r="B10" s="137" t="s">
        <v>101</v>
      </c>
      <c r="C10" s="139"/>
      <c r="D10" s="141"/>
      <c r="E10" s="141"/>
      <c r="F10" s="141"/>
      <c r="G10" s="46" t="s">
        <v>39</v>
      </c>
      <c r="H10" s="13">
        <v>9</v>
      </c>
      <c r="I10" s="14">
        <v>9</v>
      </c>
      <c r="J10" s="15">
        <v>9.1999999999999993</v>
      </c>
      <c r="K10" s="16">
        <v>9</v>
      </c>
      <c r="L10" s="17">
        <v>0</v>
      </c>
      <c r="M10" s="18">
        <f t="shared" si="0"/>
        <v>9.0000000000000018</v>
      </c>
      <c r="N10" s="47">
        <f t="shared" si="1"/>
        <v>18.000000000000004</v>
      </c>
      <c r="O10" s="20">
        <v>111</v>
      </c>
      <c r="P10" s="51">
        <v>1.1100000000000001</v>
      </c>
      <c r="Q10" s="13">
        <v>8.6</v>
      </c>
      <c r="R10" s="14">
        <v>8.6</v>
      </c>
      <c r="S10" s="15">
        <v>8.3000000000000007</v>
      </c>
      <c r="T10" s="16">
        <v>8.8000000000000007</v>
      </c>
      <c r="U10" s="18">
        <f t="shared" si="2"/>
        <v>8.5999999999999979</v>
      </c>
      <c r="V10" s="19">
        <v>0</v>
      </c>
      <c r="W10" s="52">
        <f t="shared" si="3"/>
        <v>27.71</v>
      </c>
      <c r="X10" s="155"/>
    </row>
    <row r="11" spans="1:27" s="127" customFormat="1" ht="15.75" thickBot="1">
      <c r="A11" s="245"/>
      <c r="B11" s="156"/>
      <c r="C11" s="88" t="s">
        <v>95</v>
      </c>
      <c r="D11" s="87">
        <v>1997</v>
      </c>
      <c r="E11" s="87" t="s">
        <v>44</v>
      </c>
      <c r="F11" s="152"/>
      <c r="G11" s="166" t="s">
        <v>36</v>
      </c>
      <c r="H11" s="167"/>
      <c r="I11" s="167"/>
      <c r="J11" s="167"/>
      <c r="K11" s="167"/>
      <c r="L11" s="168"/>
      <c r="M11" s="25">
        <f>SUM(M8:M10)-L8-L9-L10</f>
        <v>26.800000000000004</v>
      </c>
      <c r="N11" s="26"/>
      <c r="O11" s="172" t="s">
        <v>40</v>
      </c>
      <c r="P11" s="173"/>
      <c r="Q11" s="173"/>
      <c r="R11" s="173"/>
      <c r="S11" s="173"/>
      <c r="T11" s="173"/>
      <c r="U11" s="173"/>
      <c r="V11" s="174"/>
      <c r="W11" s="45">
        <f>SUM(W8:W10)</f>
        <v>82.07</v>
      </c>
      <c r="X11" s="27">
        <f>M11</f>
        <v>26.800000000000004</v>
      </c>
    </row>
    <row r="12" spans="1:27" ht="20.100000000000001" customHeight="1" thickBot="1">
      <c r="A12" s="190" t="s">
        <v>58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2"/>
      <c r="Y12" s="2"/>
      <c r="Z12" s="2"/>
      <c r="AA12" s="2"/>
    </row>
    <row r="13" spans="1:27" ht="15.75" customHeight="1" thickBot="1">
      <c r="A13" s="178" t="s">
        <v>0</v>
      </c>
      <c r="B13" s="122" t="s">
        <v>2</v>
      </c>
      <c r="C13" s="178" t="s">
        <v>1</v>
      </c>
      <c r="D13" s="238" t="s">
        <v>28</v>
      </c>
      <c r="E13" s="237" t="s">
        <v>27</v>
      </c>
      <c r="F13" s="208" t="s">
        <v>17</v>
      </c>
      <c r="G13" s="189" t="s">
        <v>3</v>
      </c>
      <c r="H13" s="183" t="s">
        <v>37</v>
      </c>
      <c r="I13" s="184"/>
      <c r="J13" s="184"/>
      <c r="K13" s="185"/>
      <c r="L13" s="182" t="s">
        <v>32</v>
      </c>
      <c r="M13" s="182" t="s">
        <v>33</v>
      </c>
      <c r="N13" s="182" t="s">
        <v>34</v>
      </c>
      <c r="O13" s="206" t="s">
        <v>26</v>
      </c>
      <c r="P13" s="181" t="s">
        <v>31</v>
      </c>
      <c r="Q13" s="183" t="s">
        <v>38</v>
      </c>
      <c r="R13" s="184"/>
      <c r="S13" s="184"/>
      <c r="T13" s="185"/>
      <c r="U13" s="182" t="s">
        <v>30</v>
      </c>
      <c r="V13" s="182" t="s">
        <v>29</v>
      </c>
      <c r="W13" s="182" t="s">
        <v>35</v>
      </c>
      <c r="X13" s="182" t="s">
        <v>42</v>
      </c>
    </row>
    <row r="14" spans="1:27" ht="15.75" thickBot="1">
      <c r="A14" s="179"/>
      <c r="B14" s="124" t="s">
        <v>16</v>
      </c>
      <c r="C14" s="179"/>
      <c r="D14" s="239"/>
      <c r="E14" s="230"/>
      <c r="F14" s="161"/>
      <c r="G14" s="163"/>
      <c r="H14" s="123" t="s">
        <v>19</v>
      </c>
      <c r="I14" s="123" t="s">
        <v>20</v>
      </c>
      <c r="J14" s="123" t="s">
        <v>21</v>
      </c>
      <c r="K14" s="123" t="s">
        <v>22</v>
      </c>
      <c r="L14" s="151" t="s">
        <v>11</v>
      </c>
      <c r="M14" s="151" t="s">
        <v>23</v>
      </c>
      <c r="N14" s="151" t="s">
        <v>24</v>
      </c>
      <c r="O14" s="165"/>
      <c r="P14" s="159" t="s">
        <v>25</v>
      </c>
      <c r="Q14" s="123" t="s">
        <v>5</v>
      </c>
      <c r="R14" s="123" t="s">
        <v>6</v>
      </c>
      <c r="S14" s="123" t="s">
        <v>7</v>
      </c>
      <c r="T14" s="123" t="s">
        <v>8</v>
      </c>
      <c r="U14" s="151" t="s">
        <v>10</v>
      </c>
      <c r="V14" s="151" t="s">
        <v>9</v>
      </c>
      <c r="W14" s="151" t="s">
        <v>12</v>
      </c>
      <c r="X14" s="151" t="s">
        <v>15</v>
      </c>
    </row>
    <row r="15" spans="1:27" s="127" customFormat="1" ht="15.75" thickBot="1">
      <c r="A15" s="133">
        <v>1</v>
      </c>
      <c r="B15" s="136"/>
      <c r="C15" s="106" t="s">
        <v>236</v>
      </c>
      <c r="D15" s="92">
        <v>2005</v>
      </c>
      <c r="E15" s="92" t="s">
        <v>60</v>
      </c>
      <c r="F15" s="136" t="s">
        <v>237</v>
      </c>
      <c r="G15" s="3" t="s">
        <v>4</v>
      </c>
      <c r="H15" s="13">
        <v>9.1</v>
      </c>
      <c r="I15" s="14">
        <v>9.1999999999999993</v>
      </c>
      <c r="J15" s="15">
        <v>9</v>
      </c>
      <c r="K15" s="16">
        <v>8.6999999999999993</v>
      </c>
      <c r="L15" s="17">
        <v>0</v>
      </c>
      <c r="M15" s="18">
        <f>(H15+I15+J15+K15-MAX(H15:K15)-MIN(H15:K15))/2</f>
        <v>9.0500000000000007</v>
      </c>
      <c r="N15" s="47">
        <f>M15*2</f>
        <v>18.100000000000001</v>
      </c>
      <c r="O15" s="20">
        <v>126</v>
      </c>
      <c r="P15" s="51">
        <v>1.26</v>
      </c>
      <c r="Q15" s="13">
        <v>9</v>
      </c>
      <c r="R15" s="14">
        <v>9</v>
      </c>
      <c r="S15" s="15">
        <v>8.6999999999999993</v>
      </c>
      <c r="T15" s="16">
        <v>8.5</v>
      </c>
      <c r="U15" s="18">
        <f>(Q15+R15+S15+T15-MAX(Q15:T15)-MIN(Q15:T15))/2</f>
        <v>8.8500000000000014</v>
      </c>
      <c r="V15" s="19">
        <v>0.3</v>
      </c>
      <c r="W15" s="52">
        <f>SUM(U15,N15,P15)-L15-V15</f>
        <v>27.910000000000004</v>
      </c>
      <c r="X15" s="169" t="s">
        <v>44</v>
      </c>
    </row>
    <row r="16" spans="1:27" s="127" customFormat="1" ht="15.75" thickBot="1">
      <c r="A16" s="134"/>
      <c r="B16" s="137"/>
      <c r="C16" s="139" t="s">
        <v>267</v>
      </c>
      <c r="D16" s="139">
        <v>2002</v>
      </c>
      <c r="E16" s="139" t="s">
        <v>60</v>
      </c>
      <c r="F16" s="141"/>
      <c r="G16" s="4" t="s">
        <v>18</v>
      </c>
      <c r="H16" s="13">
        <v>9.1999999999999993</v>
      </c>
      <c r="I16" s="14">
        <v>9</v>
      </c>
      <c r="J16" s="15">
        <v>9</v>
      </c>
      <c r="K16" s="16">
        <v>9.1</v>
      </c>
      <c r="L16" s="17">
        <v>0</v>
      </c>
      <c r="M16" s="18">
        <f t="shared" ref="M16:M17" si="4">(H16+I16+J16+K16-MAX(H16:K16)-MIN(H16:K16))/2</f>
        <v>9.0499999999999989</v>
      </c>
      <c r="N16" s="47">
        <f t="shared" ref="N16:N17" si="5">M16*2</f>
        <v>18.099999999999998</v>
      </c>
      <c r="O16" s="20">
        <v>86</v>
      </c>
      <c r="P16" s="51">
        <v>0.86</v>
      </c>
      <c r="Q16" s="13">
        <v>9.1999999999999993</v>
      </c>
      <c r="R16" s="14">
        <v>9.1</v>
      </c>
      <c r="S16" s="15">
        <v>9</v>
      </c>
      <c r="T16" s="16">
        <v>8.8000000000000007</v>
      </c>
      <c r="U16" s="18">
        <f t="shared" ref="U16:U17" si="6">(Q16+R16+S16+T16-MAX(Q16:T16)-MIN(Q16:T16))/2</f>
        <v>9.0499999999999972</v>
      </c>
      <c r="V16" s="19">
        <v>0</v>
      </c>
      <c r="W16" s="52">
        <f t="shared" ref="W16:W17" si="7">SUM(U16,N16,P16)-L16-V16</f>
        <v>28.009999999999994</v>
      </c>
      <c r="X16" s="170"/>
    </row>
    <row r="17" spans="1:24" s="127" customFormat="1" ht="20.25" thickBot="1">
      <c r="A17" s="134"/>
      <c r="B17" s="137" t="s">
        <v>235</v>
      </c>
      <c r="C17" s="139"/>
      <c r="D17" s="139"/>
      <c r="E17" s="139"/>
      <c r="F17" s="141"/>
      <c r="G17" s="46" t="s">
        <v>39</v>
      </c>
      <c r="H17" s="13">
        <v>9.3000000000000007</v>
      </c>
      <c r="I17" s="14">
        <v>9</v>
      </c>
      <c r="J17" s="15">
        <v>9</v>
      </c>
      <c r="K17" s="16">
        <v>9</v>
      </c>
      <c r="L17" s="17">
        <v>0</v>
      </c>
      <c r="M17" s="18">
        <f t="shared" si="4"/>
        <v>8.9999999999999982</v>
      </c>
      <c r="N17" s="47">
        <f t="shared" si="5"/>
        <v>17.999999999999996</v>
      </c>
      <c r="O17" s="20">
        <v>136</v>
      </c>
      <c r="P17" s="51">
        <v>1.36</v>
      </c>
      <c r="Q17" s="13">
        <v>9.3000000000000007</v>
      </c>
      <c r="R17" s="14">
        <v>9.3000000000000007</v>
      </c>
      <c r="S17" s="15">
        <v>9</v>
      </c>
      <c r="T17" s="16">
        <v>9</v>
      </c>
      <c r="U17" s="18">
        <f t="shared" si="6"/>
        <v>9.15</v>
      </c>
      <c r="V17" s="19">
        <v>0</v>
      </c>
      <c r="W17" s="52">
        <f t="shared" si="7"/>
        <v>28.509999999999998</v>
      </c>
      <c r="X17" s="171"/>
    </row>
    <row r="18" spans="1:24" s="127" customFormat="1" ht="15.75" thickBot="1">
      <c r="A18" s="135"/>
      <c r="B18" s="156"/>
      <c r="C18" s="88" t="s">
        <v>268</v>
      </c>
      <c r="D18" s="94">
        <v>2002</v>
      </c>
      <c r="E18" s="94" t="s">
        <v>60</v>
      </c>
      <c r="F18" s="152"/>
      <c r="G18" s="166" t="s">
        <v>36</v>
      </c>
      <c r="H18" s="167"/>
      <c r="I18" s="167"/>
      <c r="J18" s="167"/>
      <c r="K18" s="167"/>
      <c r="L18" s="168"/>
      <c r="M18" s="25">
        <f>SUM(M15:M17)-L15-L16-L17</f>
        <v>27.1</v>
      </c>
      <c r="N18" s="26"/>
      <c r="O18" s="172" t="s">
        <v>40</v>
      </c>
      <c r="P18" s="173"/>
      <c r="Q18" s="173"/>
      <c r="R18" s="173"/>
      <c r="S18" s="173"/>
      <c r="T18" s="173"/>
      <c r="U18" s="173"/>
      <c r="V18" s="174"/>
      <c r="W18" s="45">
        <f>SUM(W15:W17)</f>
        <v>84.43</v>
      </c>
      <c r="X18" s="76">
        <f>M18</f>
        <v>27.1</v>
      </c>
    </row>
    <row r="19" spans="1:24" s="127" customFormat="1" ht="15.75" customHeight="1" thickBot="1">
      <c r="A19" s="133">
        <v>2</v>
      </c>
      <c r="B19" s="136" t="s">
        <v>203</v>
      </c>
      <c r="C19" s="92" t="s">
        <v>208</v>
      </c>
      <c r="D19" s="93">
        <v>2005</v>
      </c>
      <c r="E19" s="12" t="s">
        <v>60</v>
      </c>
      <c r="F19" s="136" t="s">
        <v>211</v>
      </c>
      <c r="G19" s="3" t="s">
        <v>4</v>
      </c>
      <c r="H19" s="13">
        <v>9</v>
      </c>
      <c r="I19" s="14">
        <v>9.1</v>
      </c>
      <c r="J19" s="15">
        <v>8.6999999999999993</v>
      </c>
      <c r="K19" s="16">
        <v>8.9</v>
      </c>
      <c r="L19" s="17">
        <v>0</v>
      </c>
      <c r="M19" s="18">
        <f>(H19+I19+J19+K19-MAX(H19:K19)-MIN(H19:K19))/2</f>
        <v>8.9500000000000011</v>
      </c>
      <c r="N19" s="47">
        <f>M19*2</f>
        <v>17.900000000000002</v>
      </c>
      <c r="O19" s="20">
        <v>91</v>
      </c>
      <c r="P19" s="51">
        <v>0.91</v>
      </c>
      <c r="Q19" s="13">
        <v>9</v>
      </c>
      <c r="R19" s="14">
        <v>8.9</v>
      </c>
      <c r="S19" s="15">
        <v>9.3000000000000007</v>
      </c>
      <c r="T19" s="16">
        <v>8.6</v>
      </c>
      <c r="U19" s="18">
        <f>(Q19+R19+S19+T19-MAX(Q19:T19)-MIN(Q19:T19))/2</f>
        <v>8.9499999999999993</v>
      </c>
      <c r="V19" s="19">
        <v>0</v>
      </c>
      <c r="W19" s="52">
        <f>SUM(U19,N19,P19)-L19-V19</f>
        <v>27.76</v>
      </c>
      <c r="X19" s="169" t="s">
        <v>44</v>
      </c>
    </row>
    <row r="20" spans="1:24" s="127" customFormat="1" ht="15.75" thickBot="1">
      <c r="A20" s="134"/>
      <c r="B20" s="231"/>
      <c r="C20" s="139" t="s">
        <v>209</v>
      </c>
      <c r="D20" s="141">
        <v>2002</v>
      </c>
      <c r="E20" s="141" t="s">
        <v>60</v>
      </c>
      <c r="F20" s="137"/>
      <c r="G20" s="4" t="s">
        <v>18</v>
      </c>
      <c r="H20" s="13">
        <v>9</v>
      </c>
      <c r="I20" s="14">
        <v>8.8000000000000007</v>
      </c>
      <c r="J20" s="15">
        <v>9</v>
      </c>
      <c r="K20" s="16">
        <v>8.6999999999999993</v>
      </c>
      <c r="L20" s="17">
        <v>0</v>
      </c>
      <c r="M20" s="18">
        <f t="shared" ref="M20:M21" si="8">(H20+I20+J20+K20-MAX(H20:K20)-MIN(H20:K20))/2</f>
        <v>8.9</v>
      </c>
      <c r="N20" s="47">
        <f t="shared" ref="N20:N21" si="9">M20*2</f>
        <v>17.8</v>
      </c>
      <c r="O20" s="20">
        <v>86</v>
      </c>
      <c r="P20" s="51">
        <v>0.86</v>
      </c>
      <c r="Q20" s="13">
        <v>9</v>
      </c>
      <c r="R20" s="14">
        <v>8.9</v>
      </c>
      <c r="S20" s="15">
        <v>8.9</v>
      </c>
      <c r="T20" s="16">
        <v>8.8000000000000007</v>
      </c>
      <c r="U20" s="18">
        <f t="shared" ref="U20:U21" si="10">(Q20+R20+S20+T20-MAX(Q20:T20)-MIN(Q20:T20))/2</f>
        <v>8.8999999999999968</v>
      </c>
      <c r="V20" s="19">
        <v>0</v>
      </c>
      <c r="W20" s="52">
        <f t="shared" ref="W20:W21" si="11">SUM(U20,N20,P20)-L20-V20</f>
        <v>27.559999999999995</v>
      </c>
      <c r="X20" s="170"/>
    </row>
    <row r="21" spans="1:24" s="127" customFormat="1" ht="20.25" customHeight="1" thickBot="1">
      <c r="A21" s="134"/>
      <c r="B21" s="232"/>
      <c r="C21" s="139"/>
      <c r="D21" s="141"/>
      <c r="E21" s="141"/>
      <c r="F21" s="137"/>
      <c r="G21" s="46" t="s">
        <v>39</v>
      </c>
      <c r="H21" s="13">
        <v>9</v>
      </c>
      <c r="I21" s="14">
        <v>8.6999999999999993</v>
      </c>
      <c r="J21" s="15">
        <v>8.6999999999999993</v>
      </c>
      <c r="K21" s="16">
        <v>9</v>
      </c>
      <c r="L21" s="17">
        <v>0</v>
      </c>
      <c r="M21" s="18">
        <f t="shared" si="8"/>
        <v>8.85</v>
      </c>
      <c r="N21" s="47">
        <f t="shared" si="9"/>
        <v>17.7</v>
      </c>
      <c r="O21" s="20">
        <v>110</v>
      </c>
      <c r="P21" s="51">
        <v>1.1000000000000001</v>
      </c>
      <c r="Q21" s="13">
        <v>8.6</v>
      </c>
      <c r="R21" s="14">
        <v>9</v>
      </c>
      <c r="S21" s="15">
        <v>8.6999999999999993</v>
      </c>
      <c r="T21" s="16">
        <v>8.8000000000000007</v>
      </c>
      <c r="U21" s="18">
        <f t="shared" si="10"/>
        <v>8.75</v>
      </c>
      <c r="V21" s="19">
        <v>0</v>
      </c>
      <c r="W21" s="52">
        <f t="shared" si="11"/>
        <v>27.55</v>
      </c>
      <c r="X21" s="171"/>
    </row>
    <row r="22" spans="1:24" s="127" customFormat="1" ht="15.75" thickBot="1">
      <c r="A22" s="135"/>
      <c r="B22" s="233"/>
      <c r="C22" s="94" t="s">
        <v>210</v>
      </c>
      <c r="D22" s="95">
        <v>2000</v>
      </c>
      <c r="E22" s="87" t="s">
        <v>60</v>
      </c>
      <c r="F22" s="156"/>
      <c r="G22" s="166" t="s">
        <v>36</v>
      </c>
      <c r="H22" s="167"/>
      <c r="I22" s="167"/>
      <c r="J22" s="167"/>
      <c r="K22" s="167"/>
      <c r="L22" s="168"/>
      <c r="M22" s="25">
        <f>SUM(M19:M21)-L19-L20-L21</f>
        <v>26.700000000000003</v>
      </c>
      <c r="N22" s="26"/>
      <c r="O22" s="172" t="s">
        <v>40</v>
      </c>
      <c r="P22" s="173"/>
      <c r="Q22" s="173"/>
      <c r="R22" s="173"/>
      <c r="S22" s="173"/>
      <c r="T22" s="173"/>
      <c r="U22" s="173"/>
      <c r="V22" s="174"/>
      <c r="W22" s="45">
        <f>SUM(W19:W21)</f>
        <v>82.86999999999999</v>
      </c>
      <c r="X22" s="76">
        <f>M22</f>
        <v>26.700000000000003</v>
      </c>
    </row>
    <row r="23" spans="1:24" s="127" customFormat="1" ht="15.75" thickBot="1">
      <c r="A23" s="133">
        <v>3</v>
      </c>
      <c r="B23" s="136" t="s">
        <v>203</v>
      </c>
      <c r="C23" s="92" t="s">
        <v>204</v>
      </c>
      <c r="D23" s="93">
        <v>2005</v>
      </c>
      <c r="E23" s="12" t="s">
        <v>60</v>
      </c>
      <c r="F23" s="136" t="s">
        <v>205</v>
      </c>
      <c r="G23" s="3" t="s">
        <v>4</v>
      </c>
      <c r="H23" s="13">
        <v>8.5</v>
      </c>
      <c r="I23" s="14">
        <v>8.6999999999999993</v>
      </c>
      <c r="J23" s="15">
        <v>8.8000000000000007</v>
      </c>
      <c r="K23" s="16">
        <v>8.3000000000000007</v>
      </c>
      <c r="L23" s="17">
        <v>0</v>
      </c>
      <c r="M23" s="18">
        <f>(H23+I23+J23+K23-MAX(H23:K23)-MIN(H23:K23))/2</f>
        <v>8.5999999999999979</v>
      </c>
      <c r="N23" s="47">
        <f>M23*2</f>
        <v>17.199999999999996</v>
      </c>
      <c r="O23" s="20">
        <v>94</v>
      </c>
      <c r="P23" s="51">
        <v>0.94</v>
      </c>
      <c r="Q23" s="13">
        <v>8.5</v>
      </c>
      <c r="R23" s="14">
        <v>8.4</v>
      </c>
      <c r="S23" s="15">
        <v>8.6999999999999993</v>
      </c>
      <c r="T23" s="16">
        <v>8.3000000000000007</v>
      </c>
      <c r="U23" s="18">
        <f>(Q23+R23+S23+T23-MAX(Q23:T23)-MIN(Q23:T23))/2</f>
        <v>8.4499999999999993</v>
      </c>
      <c r="V23" s="19">
        <v>0</v>
      </c>
      <c r="W23" s="52">
        <f>SUM(U23,N23,P23)-L23-V23</f>
        <v>26.589999999999996</v>
      </c>
      <c r="X23" s="169" t="s">
        <v>44</v>
      </c>
    </row>
    <row r="24" spans="1:24" s="127" customFormat="1" ht="15.75" thickBot="1">
      <c r="A24" s="134"/>
      <c r="B24" s="231"/>
      <c r="C24" s="139" t="s">
        <v>206</v>
      </c>
      <c r="D24" s="141">
        <v>2003</v>
      </c>
      <c r="E24" s="141" t="s">
        <v>60</v>
      </c>
      <c r="F24" s="137"/>
      <c r="G24" s="4" t="s">
        <v>18</v>
      </c>
      <c r="H24" s="13">
        <v>9</v>
      </c>
      <c r="I24" s="14">
        <v>8.5</v>
      </c>
      <c r="J24" s="15">
        <v>9</v>
      </c>
      <c r="K24" s="16">
        <v>8.6999999999999993</v>
      </c>
      <c r="L24" s="17">
        <v>0</v>
      </c>
      <c r="M24" s="18">
        <f t="shared" ref="M24:M25" si="12">(H24+I24+J24+K24-MAX(H24:K24)-MIN(H24:K24))/2</f>
        <v>8.8500000000000014</v>
      </c>
      <c r="N24" s="47">
        <f t="shared" ref="N24:N25" si="13">M24*2</f>
        <v>17.700000000000003</v>
      </c>
      <c r="O24" s="20">
        <v>86</v>
      </c>
      <c r="P24" s="51">
        <v>0.86</v>
      </c>
      <c r="Q24" s="13">
        <v>9</v>
      </c>
      <c r="R24" s="14">
        <v>8.8000000000000007</v>
      </c>
      <c r="S24" s="15">
        <v>9</v>
      </c>
      <c r="T24" s="16">
        <v>8.6</v>
      </c>
      <c r="U24" s="18">
        <f t="shared" ref="U24:U25" si="14">(Q24+R24+S24+T24-MAX(Q24:T24)-MIN(Q24:T24))/2</f>
        <v>8.8999999999999986</v>
      </c>
      <c r="V24" s="19">
        <v>0</v>
      </c>
      <c r="W24" s="52">
        <f t="shared" ref="W24:W25" si="15">SUM(U24,N24,P24)-L24-V24</f>
        <v>27.46</v>
      </c>
      <c r="X24" s="170"/>
    </row>
    <row r="25" spans="1:24" s="127" customFormat="1" ht="21" thickBot="1">
      <c r="A25" s="134"/>
      <c r="B25" s="232"/>
      <c r="C25" s="139"/>
      <c r="D25" s="141"/>
      <c r="E25" s="141"/>
      <c r="F25" s="137"/>
      <c r="G25" s="6" t="s">
        <v>39</v>
      </c>
      <c r="H25" s="13">
        <v>9</v>
      </c>
      <c r="I25" s="14">
        <v>9</v>
      </c>
      <c r="J25" s="15">
        <v>9</v>
      </c>
      <c r="K25" s="16">
        <v>8.5</v>
      </c>
      <c r="L25" s="17">
        <v>0</v>
      </c>
      <c r="M25" s="18">
        <f t="shared" si="12"/>
        <v>9</v>
      </c>
      <c r="N25" s="47">
        <f t="shared" si="13"/>
        <v>18</v>
      </c>
      <c r="O25" s="20">
        <v>123</v>
      </c>
      <c r="P25" s="51">
        <v>1.23</v>
      </c>
      <c r="Q25" s="13">
        <v>8.8000000000000007</v>
      </c>
      <c r="R25" s="14">
        <v>8.8000000000000007</v>
      </c>
      <c r="S25" s="15">
        <v>8.6</v>
      </c>
      <c r="T25" s="16">
        <v>8.6999999999999993</v>
      </c>
      <c r="U25" s="18">
        <f t="shared" si="14"/>
        <v>8.7500000000000036</v>
      </c>
      <c r="V25" s="19">
        <v>0</v>
      </c>
      <c r="W25" s="52">
        <f t="shared" si="15"/>
        <v>27.980000000000004</v>
      </c>
      <c r="X25" s="171"/>
    </row>
    <row r="26" spans="1:24" s="127" customFormat="1" ht="15.75" thickBot="1">
      <c r="A26" s="135"/>
      <c r="B26" s="233"/>
      <c r="C26" s="94" t="s">
        <v>207</v>
      </c>
      <c r="D26" s="95">
        <v>2002</v>
      </c>
      <c r="E26" s="87" t="s">
        <v>60</v>
      </c>
      <c r="F26" s="156"/>
      <c r="G26" s="166" t="s">
        <v>36</v>
      </c>
      <c r="H26" s="167"/>
      <c r="I26" s="167"/>
      <c r="J26" s="167"/>
      <c r="K26" s="167"/>
      <c r="L26" s="168"/>
      <c r="M26" s="25">
        <f>SUM(M23:M25)-L23-L24-L25</f>
        <v>26.45</v>
      </c>
      <c r="N26" s="80"/>
      <c r="O26" s="234" t="s">
        <v>40</v>
      </c>
      <c r="P26" s="235"/>
      <c r="Q26" s="235"/>
      <c r="R26" s="235"/>
      <c r="S26" s="235"/>
      <c r="T26" s="235"/>
      <c r="U26" s="235"/>
      <c r="V26" s="236"/>
      <c r="W26" s="45">
        <f>SUM(W23:W25)</f>
        <v>82.03</v>
      </c>
      <c r="X26" s="25">
        <f>M26</f>
        <v>26.45</v>
      </c>
    </row>
    <row r="27" spans="1:24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38"/>
      <c r="B28" s="62"/>
      <c r="C28" s="55"/>
      <c r="D28" s="119"/>
      <c r="E28" s="119"/>
      <c r="F28" s="57"/>
      <c r="G28" s="40"/>
      <c r="H28" s="40"/>
      <c r="I28" s="40"/>
      <c r="J28" s="40"/>
      <c r="K28" s="40"/>
      <c r="L28" s="40"/>
      <c r="M28" s="28"/>
      <c r="N28" s="29"/>
      <c r="O28" s="41"/>
      <c r="P28" s="41"/>
      <c r="Q28" s="41"/>
      <c r="R28" s="41"/>
      <c r="S28" s="41"/>
      <c r="T28" s="41"/>
      <c r="U28" s="41"/>
      <c r="V28" s="41"/>
      <c r="W28" s="30"/>
      <c r="X28" s="31"/>
    </row>
    <row r="29" spans="1:24">
      <c r="A29" s="38"/>
      <c r="B29" s="49"/>
      <c r="C29" s="212" t="s">
        <v>41</v>
      </c>
      <c r="D29" s="212"/>
      <c r="E29" s="212"/>
      <c r="F29" s="212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2"/>
      <c r="S29" s="5"/>
      <c r="T29" s="69" t="s">
        <v>71</v>
      </c>
      <c r="U29" s="69"/>
      <c r="V29" s="50"/>
      <c r="W29" s="30"/>
      <c r="X29" s="31"/>
    </row>
    <row r="30" spans="1:24">
      <c r="A30" s="38"/>
      <c r="B30" s="49"/>
      <c r="C30" s="118" t="s">
        <v>75</v>
      </c>
      <c r="D30" s="5"/>
      <c r="E30" s="5"/>
      <c r="F30" s="3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2"/>
      <c r="S30" s="5"/>
      <c r="T30" s="69" t="s">
        <v>45</v>
      </c>
      <c r="U30" s="69"/>
      <c r="V30" s="50"/>
      <c r="W30" s="30"/>
      <c r="X30" s="31"/>
    </row>
    <row r="31" spans="1:24" ht="15.75">
      <c r="A31" s="38"/>
      <c r="B31" s="49"/>
      <c r="C31" s="1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32"/>
      <c r="S31" s="5"/>
      <c r="T31" s="129"/>
      <c r="U31" s="129"/>
      <c r="V31" s="50"/>
      <c r="W31" s="30"/>
      <c r="X31" s="31"/>
    </row>
    <row r="32" spans="1:24">
      <c r="A32" s="38"/>
      <c r="B32" s="49"/>
      <c r="C32" s="175" t="s">
        <v>13</v>
      </c>
      <c r="D32" s="175"/>
      <c r="E32" s="175"/>
      <c r="F32" s="175"/>
      <c r="G32" s="175"/>
      <c r="H32" s="175"/>
      <c r="I32" s="5"/>
      <c r="J32" s="5"/>
      <c r="K32" s="5"/>
      <c r="L32" s="32"/>
      <c r="M32" s="5"/>
      <c r="N32" s="5"/>
      <c r="O32" s="5"/>
      <c r="P32" s="5"/>
      <c r="Q32" s="5"/>
      <c r="R32" s="5"/>
      <c r="S32" s="5"/>
      <c r="T32" s="69" t="s">
        <v>70</v>
      </c>
      <c r="U32" s="69"/>
      <c r="V32" s="50"/>
      <c r="W32" s="30"/>
      <c r="X32" s="31"/>
    </row>
    <row r="33" spans="1:27">
      <c r="A33" s="38"/>
      <c r="B33" s="49"/>
      <c r="C33" s="118" t="s">
        <v>74</v>
      </c>
      <c r="D33" s="118"/>
      <c r="E33" s="118"/>
      <c r="F33" s="5"/>
      <c r="G33" s="5"/>
      <c r="H33" s="5"/>
      <c r="I33" s="33"/>
      <c r="J33" s="5"/>
      <c r="K33" s="5"/>
      <c r="L33" s="32"/>
      <c r="M33" s="5"/>
      <c r="N33" s="5"/>
      <c r="O33" s="5"/>
      <c r="P33" s="5"/>
      <c r="Q33" s="5"/>
      <c r="R33" s="5"/>
      <c r="S33" s="5"/>
      <c r="T33" s="69" t="s">
        <v>61</v>
      </c>
      <c r="U33" s="69"/>
      <c r="V33" s="50"/>
      <c r="W33" s="30"/>
      <c r="X33" s="31"/>
    </row>
    <row r="34" spans="1:27">
      <c r="A34" s="38"/>
      <c r="B34" s="49"/>
      <c r="C34" s="32"/>
      <c r="D34" s="32"/>
      <c r="E34" s="32"/>
      <c r="F34" s="32"/>
      <c r="G34" s="32"/>
      <c r="H34" s="32"/>
      <c r="I34" s="32"/>
      <c r="J34" s="32"/>
      <c r="K34" s="32"/>
      <c r="L34" s="34"/>
      <c r="M34" s="34"/>
      <c r="N34" s="34"/>
      <c r="O34" s="34"/>
      <c r="P34" s="34"/>
      <c r="Q34" s="34"/>
      <c r="R34" s="34"/>
      <c r="S34" s="34"/>
      <c r="T34" s="69"/>
      <c r="U34" s="69"/>
      <c r="V34" s="50"/>
      <c r="W34" s="30"/>
      <c r="X34" s="31"/>
    </row>
    <row r="35" spans="1:27">
      <c r="A35" s="38"/>
      <c r="B35" s="49"/>
      <c r="C35" s="175" t="s">
        <v>14</v>
      </c>
      <c r="D35" s="175"/>
      <c r="E35" s="175"/>
      <c r="F35" s="175"/>
      <c r="G35" s="175"/>
      <c r="H35" s="175"/>
      <c r="I35" s="35"/>
      <c r="J35" s="36"/>
      <c r="K35" s="36"/>
      <c r="L35" s="36"/>
      <c r="M35" s="36"/>
      <c r="N35" s="36"/>
      <c r="O35" s="36"/>
      <c r="P35" s="36"/>
      <c r="Q35" s="32"/>
      <c r="R35" s="5"/>
      <c r="S35" s="5"/>
      <c r="T35" s="69" t="s">
        <v>72</v>
      </c>
      <c r="U35" s="69"/>
      <c r="V35" s="50"/>
      <c r="W35" s="30"/>
      <c r="X35" s="31"/>
    </row>
    <row r="36" spans="1:27">
      <c r="A36" s="38"/>
      <c r="B36" s="49"/>
      <c r="C36" s="118" t="s">
        <v>74</v>
      </c>
      <c r="D36" s="118"/>
      <c r="E36" s="118"/>
      <c r="F36" s="5"/>
      <c r="G36" s="5"/>
      <c r="H36" s="5"/>
      <c r="I36" s="35"/>
      <c r="J36" s="36"/>
      <c r="K36" s="36"/>
      <c r="L36" s="36"/>
      <c r="M36" s="36"/>
      <c r="N36" s="36"/>
      <c r="O36" s="36"/>
      <c r="P36" s="36"/>
      <c r="Q36" s="32"/>
      <c r="R36" s="5"/>
      <c r="S36" s="5"/>
      <c r="T36" s="69" t="s">
        <v>73</v>
      </c>
      <c r="U36" s="69"/>
      <c r="V36" s="50"/>
      <c r="W36" s="30"/>
      <c r="X36" s="31"/>
    </row>
    <row r="37" spans="1:27">
      <c r="A37" s="38"/>
      <c r="B37" s="43"/>
      <c r="C37" s="78"/>
      <c r="D37" s="39"/>
      <c r="E37" s="39"/>
      <c r="F37" s="7"/>
      <c r="G37" s="40"/>
      <c r="H37" s="40"/>
      <c r="I37" s="40"/>
      <c r="J37" s="40"/>
      <c r="K37" s="40"/>
      <c r="L37" s="40"/>
      <c r="M37" s="28"/>
      <c r="N37" s="29"/>
      <c r="O37" s="41"/>
      <c r="P37" s="41"/>
      <c r="Q37" s="41"/>
      <c r="R37" s="41"/>
      <c r="S37" s="41"/>
      <c r="T37" s="48"/>
      <c r="U37" s="48"/>
      <c r="V37" s="48"/>
      <c r="W37" s="30"/>
      <c r="X37" s="31"/>
    </row>
    <row r="38" spans="1:27">
      <c r="A38" s="38"/>
      <c r="B38" s="62"/>
      <c r="C38" s="55"/>
      <c r="D38" s="119"/>
      <c r="E38" s="119"/>
      <c r="F38" s="57"/>
      <c r="G38" s="40"/>
      <c r="H38" s="40"/>
      <c r="I38" s="40"/>
      <c r="J38" s="40"/>
      <c r="K38" s="40"/>
      <c r="L38" s="40"/>
      <c r="M38" s="28"/>
      <c r="N38" s="29"/>
      <c r="O38" s="41"/>
      <c r="P38" s="41"/>
      <c r="Q38" s="41"/>
      <c r="R38" s="41"/>
      <c r="S38" s="41"/>
      <c r="T38" s="41"/>
      <c r="U38" s="41"/>
      <c r="V38" s="41"/>
      <c r="W38" s="30"/>
      <c r="X38" s="31"/>
    </row>
    <row r="39" spans="1:27" ht="20.25">
      <c r="A39" s="198" t="s">
        <v>68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</row>
    <row r="40" spans="1:27" ht="20.25">
      <c r="A40" s="198" t="s">
        <v>264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</row>
    <row r="41" spans="1:27" ht="15.75">
      <c r="B41" s="8"/>
      <c r="C41" s="9"/>
      <c r="D41" s="9"/>
      <c r="E41" s="8"/>
    </row>
    <row r="42" spans="1:27" ht="15.75">
      <c r="B42" s="8"/>
      <c r="C42" s="9"/>
      <c r="D42" s="9"/>
      <c r="E42" s="8"/>
    </row>
    <row r="43" spans="1:27" ht="16.5" thickBot="1">
      <c r="D43" s="220"/>
      <c r="E43" s="220"/>
      <c r="F43" s="220" t="s">
        <v>224</v>
      </c>
      <c r="G43" s="220"/>
      <c r="Q43" s="9" t="s">
        <v>69</v>
      </c>
    </row>
    <row r="44" spans="1:27" ht="20.100000000000001" customHeight="1" thickBot="1">
      <c r="A44" s="190" t="s">
        <v>56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2"/>
      <c r="Y44" s="2"/>
      <c r="Z44" s="2"/>
      <c r="AA44" s="2"/>
    </row>
    <row r="45" spans="1:27" ht="15.75" customHeight="1" thickBot="1">
      <c r="A45" s="178" t="s">
        <v>0</v>
      </c>
      <c r="B45" s="122" t="s">
        <v>2</v>
      </c>
      <c r="C45" s="178" t="s">
        <v>1</v>
      </c>
      <c r="D45" s="238" t="s">
        <v>28</v>
      </c>
      <c r="E45" s="237" t="s">
        <v>27</v>
      </c>
      <c r="F45" s="208" t="s">
        <v>17</v>
      </c>
      <c r="G45" s="189" t="s">
        <v>3</v>
      </c>
      <c r="H45" s="183" t="s">
        <v>37</v>
      </c>
      <c r="I45" s="184"/>
      <c r="J45" s="184"/>
      <c r="K45" s="185"/>
      <c r="L45" s="182" t="s">
        <v>32</v>
      </c>
      <c r="M45" s="182" t="s">
        <v>33</v>
      </c>
      <c r="N45" s="182" t="s">
        <v>34</v>
      </c>
      <c r="O45" s="206" t="s">
        <v>26</v>
      </c>
      <c r="P45" s="181" t="s">
        <v>31</v>
      </c>
      <c r="Q45" s="183" t="s">
        <v>38</v>
      </c>
      <c r="R45" s="184"/>
      <c r="S45" s="184"/>
      <c r="T45" s="185"/>
      <c r="U45" s="182" t="s">
        <v>30</v>
      </c>
      <c r="V45" s="182" t="s">
        <v>29</v>
      </c>
      <c r="W45" s="182" t="s">
        <v>35</v>
      </c>
      <c r="X45" s="182" t="s">
        <v>42</v>
      </c>
    </row>
    <row r="46" spans="1:27" ht="15.75" thickBot="1">
      <c r="A46" s="179"/>
      <c r="B46" s="124" t="s">
        <v>16</v>
      </c>
      <c r="C46" s="179"/>
      <c r="D46" s="239"/>
      <c r="E46" s="230"/>
      <c r="F46" s="161"/>
      <c r="G46" s="163"/>
      <c r="H46" s="123" t="s">
        <v>19</v>
      </c>
      <c r="I46" s="123" t="s">
        <v>20</v>
      </c>
      <c r="J46" s="123" t="s">
        <v>21</v>
      </c>
      <c r="K46" s="123" t="s">
        <v>22</v>
      </c>
      <c r="L46" s="151" t="s">
        <v>11</v>
      </c>
      <c r="M46" s="151" t="s">
        <v>23</v>
      </c>
      <c r="N46" s="151" t="s">
        <v>24</v>
      </c>
      <c r="O46" s="165"/>
      <c r="P46" s="159" t="s">
        <v>25</v>
      </c>
      <c r="Q46" s="123" t="s">
        <v>5</v>
      </c>
      <c r="R46" s="123" t="s">
        <v>6</v>
      </c>
      <c r="S46" s="123" t="s">
        <v>7</v>
      </c>
      <c r="T46" s="123" t="s">
        <v>8</v>
      </c>
      <c r="U46" s="151" t="s">
        <v>10</v>
      </c>
      <c r="V46" s="151" t="s">
        <v>9</v>
      </c>
      <c r="W46" s="151" t="s">
        <v>12</v>
      </c>
      <c r="X46" s="151" t="s">
        <v>15</v>
      </c>
    </row>
    <row r="47" spans="1:27" s="127" customFormat="1" ht="15.75" customHeight="1" thickBot="1">
      <c r="A47" s="133">
        <v>1</v>
      </c>
      <c r="B47" s="136" t="s">
        <v>238</v>
      </c>
      <c r="C47" s="106" t="s">
        <v>230</v>
      </c>
      <c r="D47" s="12">
        <v>2002</v>
      </c>
      <c r="E47" s="12" t="s">
        <v>44</v>
      </c>
      <c r="F47" s="136" t="s">
        <v>262</v>
      </c>
      <c r="G47" s="3" t="s">
        <v>4</v>
      </c>
      <c r="H47" s="13">
        <v>9.5</v>
      </c>
      <c r="I47" s="14">
        <v>9</v>
      </c>
      <c r="J47" s="15">
        <v>9.3000000000000007</v>
      </c>
      <c r="K47" s="16">
        <v>9.5</v>
      </c>
      <c r="L47" s="17">
        <v>0</v>
      </c>
      <c r="M47" s="18">
        <f>(H47+I47+J47+K47-MAX(H47:K47)-MIN(H47:K47))/2</f>
        <v>9.3999999999999986</v>
      </c>
      <c r="N47" s="47">
        <f>M47*2</f>
        <v>18.799999999999997</v>
      </c>
      <c r="O47" s="20">
        <v>93</v>
      </c>
      <c r="P47" s="51">
        <v>0.8</v>
      </c>
      <c r="Q47" s="13">
        <v>9.1999999999999993</v>
      </c>
      <c r="R47" s="14">
        <v>8.9</v>
      </c>
      <c r="S47" s="15">
        <v>8.8000000000000007</v>
      </c>
      <c r="T47" s="16">
        <v>9</v>
      </c>
      <c r="U47" s="18">
        <f>(Q47+R47+S47+T47-MAX(Q47:T47)-MIN(Q47:T47))/2</f>
        <v>8.9500000000000028</v>
      </c>
      <c r="V47" s="19">
        <v>0</v>
      </c>
      <c r="W47" s="52">
        <f>SUM(U47,N47,P47)-L47-V47</f>
        <v>28.55</v>
      </c>
      <c r="X47" s="169" t="s">
        <v>66</v>
      </c>
    </row>
    <row r="48" spans="1:27" s="127" customFormat="1" ht="15.75" thickBot="1">
      <c r="A48" s="134"/>
      <c r="B48" s="137"/>
      <c r="C48" s="139" t="s">
        <v>231</v>
      </c>
      <c r="D48" s="141">
        <v>2003</v>
      </c>
      <c r="E48" s="141" t="s">
        <v>44</v>
      </c>
      <c r="F48" s="137"/>
      <c r="G48" s="4" t="s">
        <v>18</v>
      </c>
      <c r="H48" s="13">
        <v>9.1999999999999993</v>
      </c>
      <c r="I48" s="14">
        <v>9</v>
      </c>
      <c r="J48" s="15">
        <v>9</v>
      </c>
      <c r="K48" s="16">
        <v>9.3000000000000007</v>
      </c>
      <c r="L48" s="17">
        <v>0</v>
      </c>
      <c r="M48" s="18">
        <f t="shared" ref="M48:M49" si="16">(H48+I48+J48+K48-MAX(H48:K48)-MIN(H48:K48))/2</f>
        <v>9.1</v>
      </c>
      <c r="N48" s="47">
        <f t="shared" ref="N48:N49" si="17">M48*2</f>
        <v>18.2</v>
      </c>
      <c r="O48" s="20">
        <v>67</v>
      </c>
      <c r="P48" s="51">
        <v>0.67</v>
      </c>
      <c r="Q48" s="13">
        <v>9</v>
      </c>
      <c r="R48" s="14">
        <v>9.1999999999999993</v>
      </c>
      <c r="S48" s="15">
        <v>9</v>
      </c>
      <c r="T48" s="16">
        <v>9</v>
      </c>
      <c r="U48" s="18">
        <f t="shared" ref="U48:U49" si="18">(Q48+R48+S48+T48-MAX(Q48:T48)-MIN(Q48:T48))/2</f>
        <v>9.0000000000000018</v>
      </c>
      <c r="V48" s="19">
        <v>0</v>
      </c>
      <c r="W48" s="52">
        <f t="shared" ref="W48:W49" si="19">SUM(U48,N48,P48)-L48-V48</f>
        <v>27.870000000000005</v>
      </c>
      <c r="X48" s="170"/>
    </row>
    <row r="49" spans="1:24" s="127" customFormat="1" ht="24.75" customHeight="1" thickBot="1">
      <c r="A49" s="134"/>
      <c r="B49" s="137" t="s">
        <v>119</v>
      </c>
      <c r="C49" s="139"/>
      <c r="D49" s="141"/>
      <c r="E49" s="141"/>
      <c r="F49" s="137"/>
      <c r="G49" s="46" t="s">
        <v>39</v>
      </c>
      <c r="H49" s="13">
        <v>9.3000000000000007</v>
      </c>
      <c r="I49" s="14">
        <v>9.1</v>
      </c>
      <c r="J49" s="15">
        <v>9</v>
      </c>
      <c r="K49" s="16">
        <v>9.3000000000000007</v>
      </c>
      <c r="L49" s="17">
        <v>0</v>
      </c>
      <c r="M49" s="18">
        <f t="shared" si="16"/>
        <v>9.2000000000000011</v>
      </c>
      <c r="N49" s="47">
        <f t="shared" si="17"/>
        <v>18.400000000000002</v>
      </c>
      <c r="O49" s="20">
        <v>114</v>
      </c>
      <c r="P49" s="51">
        <v>1.1399999999999999</v>
      </c>
      <c r="Q49" s="13">
        <v>9.1</v>
      </c>
      <c r="R49" s="14">
        <v>9.1999999999999993</v>
      </c>
      <c r="S49" s="15">
        <v>9</v>
      </c>
      <c r="T49" s="16">
        <v>9</v>
      </c>
      <c r="U49" s="18">
        <f t="shared" si="18"/>
        <v>9.0499999999999989</v>
      </c>
      <c r="V49" s="19">
        <v>0</v>
      </c>
      <c r="W49" s="52">
        <f t="shared" si="19"/>
        <v>28.590000000000003</v>
      </c>
      <c r="X49" s="171"/>
    </row>
    <row r="50" spans="1:24" s="127" customFormat="1" ht="16.5" customHeight="1" thickBot="1">
      <c r="A50" s="135"/>
      <c r="B50" s="156"/>
      <c r="C50" s="88" t="s">
        <v>232</v>
      </c>
      <c r="D50" s="87">
        <v>2006</v>
      </c>
      <c r="E50" s="87">
        <v>1</v>
      </c>
      <c r="F50" s="156"/>
      <c r="G50" s="166" t="s">
        <v>36</v>
      </c>
      <c r="H50" s="167"/>
      <c r="I50" s="167"/>
      <c r="J50" s="167"/>
      <c r="K50" s="167"/>
      <c r="L50" s="168"/>
      <c r="M50" s="25">
        <f>SUM(M47:M49)-L47-L48-L49</f>
        <v>27.700000000000003</v>
      </c>
      <c r="N50" s="26"/>
      <c r="O50" s="172" t="s">
        <v>40</v>
      </c>
      <c r="P50" s="173"/>
      <c r="Q50" s="173"/>
      <c r="R50" s="173"/>
      <c r="S50" s="173"/>
      <c r="T50" s="173"/>
      <c r="U50" s="173"/>
      <c r="V50" s="174"/>
      <c r="W50" s="45">
        <f>SUM(W47:W49)</f>
        <v>85.01</v>
      </c>
      <c r="X50" s="76">
        <f>M50</f>
        <v>27.700000000000003</v>
      </c>
    </row>
    <row r="51" spans="1:24" s="127" customFormat="1" ht="15.75" thickBot="1">
      <c r="A51" s="133">
        <v>2</v>
      </c>
      <c r="B51" s="136" t="s">
        <v>128</v>
      </c>
      <c r="C51" s="106" t="s">
        <v>130</v>
      </c>
      <c r="D51" s="89">
        <v>2006</v>
      </c>
      <c r="E51" s="12" t="s">
        <v>102</v>
      </c>
      <c r="F51" s="136" t="s">
        <v>65</v>
      </c>
      <c r="G51" s="3" t="s">
        <v>4</v>
      </c>
      <c r="H51" s="13">
        <v>8.6</v>
      </c>
      <c r="I51" s="14">
        <v>8.8000000000000007</v>
      </c>
      <c r="J51" s="15">
        <v>8.9</v>
      </c>
      <c r="K51" s="16">
        <v>8.5</v>
      </c>
      <c r="L51" s="17">
        <v>0</v>
      </c>
      <c r="M51" s="18">
        <f>(H51+I51+J51+K51-MAX(H51:K51)-MIN(H51:K51))/2</f>
        <v>8.6999999999999993</v>
      </c>
      <c r="N51" s="47">
        <f>M51*2</f>
        <v>17.399999999999999</v>
      </c>
      <c r="O51" s="20">
        <v>89</v>
      </c>
      <c r="P51" s="51">
        <v>0.89</v>
      </c>
      <c r="Q51" s="13">
        <v>8.8000000000000007</v>
      </c>
      <c r="R51" s="14">
        <v>8.9</v>
      </c>
      <c r="S51" s="15">
        <v>8.5</v>
      </c>
      <c r="T51" s="16">
        <v>8.4</v>
      </c>
      <c r="U51" s="18">
        <f>(Q51+R51+S51+T51-MAX(Q51:T51)-MIN(Q51:T51))/2</f>
        <v>8.6500000000000021</v>
      </c>
      <c r="V51" s="19">
        <v>0</v>
      </c>
      <c r="W51" s="52">
        <f>SUM(U51,N51,P51)-L51-V51</f>
        <v>26.94</v>
      </c>
      <c r="X51" s="169" t="s">
        <v>66</v>
      </c>
    </row>
    <row r="52" spans="1:24" s="127" customFormat="1" ht="15.75" thickBot="1">
      <c r="A52" s="134"/>
      <c r="B52" s="137"/>
      <c r="C52" s="139" t="s">
        <v>131</v>
      </c>
      <c r="D52" s="242">
        <v>2002</v>
      </c>
      <c r="E52" s="154" t="s">
        <v>44</v>
      </c>
      <c r="F52" s="141"/>
      <c r="G52" s="4" t="s">
        <v>18</v>
      </c>
      <c r="H52" s="13">
        <v>8.8000000000000007</v>
      </c>
      <c r="I52" s="14">
        <v>8.1999999999999993</v>
      </c>
      <c r="J52" s="15">
        <v>8.6</v>
      </c>
      <c r="K52" s="16">
        <v>8.8000000000000007</v>
      </c>
      <c r="L52" s="17">
        <v>0</v>
      </c>
      <c r="M52" s="18">
        <f t="shared" ref="M52:M53" si="20">(H52+I52+J52+K52-MAX(H52:K52)-MIN(H52:K52))/2</f>
        <v>8.7000000000000028</v>
      </c>
      <c r="N52" s="47">
        <f t="shared" ref="N52:N53" si="21">M52*2</f>
        <v>17.400000000000006</v>
      </c>
      <c r="O52" s="20">
        <v>71</v>
      </c>
      <c r="P52" s="51">
        <v>0.7</v>
      </c>
      <c r="Q52" s="13">
        <v>8.8000000000000007</v>
      </c>
      <c r="R52" s="14">
        <v>8.5</v>
      </c>
      <c r="S52" s="15">
        <v>8.6999999999999993</v>
      </c>
      <c r="T52" s="16">
        <v>9</v>
      </c>
      <c r="U52" s="18">
        <f t="shared" ref="U52:U53" si="22">(Q52+R52+S52+T52-MAX(Q52:T52)-MIN(Q52:T52))/2</f>
        <v>8.75</v>
      </c>
      <c r="V52" s="19">
        <v>0</v>
      </c>
      <c r="W52" s="52">
        <f t="shared" ref="W52:W53" si="23">SUM(U52,N52,P52)-L52-V52</f>
        <v>26.850000000000005</v>
      </c>
      <c r="X52" s="170"/>
    </row>
    <row r="53" spans="1:24" s="127" customFormat="1" ht="20.25" thickBot="1">
      <c r="A53" s="134"/>
      <c r="B53" s="137" t="s">
        <v>129</v>
      </c>
      <c r="C53" s="139"/>
      <c r="D53" s="242"/>
      <c r="E53" s="154"/>
      <c r="F53" s="141"/>
      <c r="G53" s="46" t="s">
        <v>39</v>
      </c>
      <c r="H53" s="13">
        <v>8.5</v>
      </c>
      <c r="I53" s="14">
        <v>8.4</v>
      </c>
      <c r="J53" s="15">
        <v>9</v>
      </c>
      <c r="K53" s="16">
        <v>8.8000000000000007</v>
      </c>
      <c r="L53" s="17">
        <v>0</v>
      </c>
      <c r="M53" s="18">
        <f t="shared" si="20"/>
        <v>8.6500000000000021</v>
      </c>
      <c r="N53" s="47">
        <f t="shared" si="21"/>
        <v>17.300000000000004</v>
      </c>
      <c r="O53" s="20">
        <v>100</v>
      </c>
      <c r="P53" s="51">
        <v>1</v>
      </c>
      <c r="Q53" s="13">
        <v>9</v>
      </c>
      <c r="R53" s="14">
        <v>9.1</v>
      </c>
      <c r="S53" s="15">
        <v>9</v>
      </c>
      <c r="T53" s="16">
        <v>8.8000000000000007</v>
      </c>
      <c r="U53" s="18">
        <f t="shared" si="22"/>
        <v>9.0000000000000018</v>
      </c>
      <c r="V53" s="19">
        <v>0.3</v>
      </c>
      <c r="W53" s="52">
        <f t="shared" si="23"/>
        <v>27.000000000000004</v>
      </c>
      <c r="X53" s="171"/>
    </row>
    <row r="54" spans="1:24" s="127" customFormat="1" ht="15.75" thickBot="1">
      <c r="A54" s="135"/>
      <c r="B54" s="228"/>
      <c r="C54" s="88" t="s">
        <v>98</v>
      </c>
      <c r="D54" s="90">
        <v>2002</v>
      </c>
      <c r="E54" s="91" t="s">
        <v>44</v>
      </c>
      <c r="F54" s="152"/>
      <c r="G54" s="166" t="s">
        <v>36</v>
      </c>
      <c r="H54" s="167"/>
      <c r="I54" s="167"/>
      <c r="J54" s="167"/>
      <c r="K54" s="167"/>
      <c r="L54" s="168"/>
      <c r="M54" s="25">
        <f>SUM(M51:M53)-L51-L52-L53</f>
        <v>26.050000000000004</v>
      </c>
      <c r="N54" s="26"/>
      <c r="O54" s="172" t="s">
        <v>40</v>
      </c>
      <c r="P54" s="173"/>
      <c r="Q54" s="173"/>
      <c r="R54" s="173"/>
      <c r="S54" s="173"/>
      <c r="T54" s="173"/>
      <c r="U54" s="173"/>
      <c r="V54" s="174"/>
      <c r="W54" s="45">
        <f>SUM(W51:W53)</f>
        <v>80.790000000000006</v>
      </c>
      <c r="X54" s="76">
        <f>M54</f>
        <v>26.050000000000004</v>
      </c>
    </row>
    <row r="55" spans="1:24" s="127" customFormat="1" ht="15.75" thickBot="1">
      <c r="A55" s="133">
        <v>3</v>
      </c>
      <c r="B55" s="136" t="s">
        <v>128</v>
      </c>
      <c r="C55" s="106" t="s">
        <v>84</v>
      </c>
      <c r="D55" s="89">
        <v>2006</v>
      </c>
      <c r="E55" s="12" t="s">
        <v>60</v>
      </c>
      <c r="F55" s="136" t="s">
        <v>65</v>
      </c>
      <c r="G55" s="3" t="s">
        <v>4</v>
      </c>
      <c r="H55" s="13">
        <v>8.9</v>
      </c>
      <c r="I55" s="14">
        <v>9</v>
      </c>
      <c r="J55" s="15">
        <v>8.6</v>
      </c>
      <c r="K55" s="16">
        <v>8.8000000000000007</v>
      </c>
      <c r="L55" s="17">
        <v>0</v>
      </c>
      <c r="M55" s="18">
        <f>(H55+I55+J55+K55-MAX(H55:K55)-MIN(H55:K55))/2</f>
        <v>8.8499999999999979</v>
      </c>
      <c r="N55" s="47">
        <f>M55*2</f>
        <v>17.699999999999996</v>
      </c>
      <c r="O55" s="20">
        <v>73</v>
      </c>
      <c r="P55" s="51">
        <v>0.73</v>
      </c>
      <c r="Q55" s="13">
        <v>8.3000000000000007</v>
      </c>
      <c r="R55" s="14">
        <v>8.3000000000000007</v>
      </c>
      <c r="S55" s="15">
        <v>8.1</v>
      </c>
      <c r="T55" s="16">
        <v>8.4</v>
      </c>
      <c r="U55" s="18">
        <f>(Q55+R55+S55+T55-MAX(Q55:T55)-MIN(Q55:T55))/2</f>
        <v>8.3000000000000007</v>
      </c>
      <c r="V55" s="19">
        <v>0</v>
      </c>
      <c r="W55" s="52">
        <f>SUM(U55,N55,P55)-L55-V55</f>
        <v>26.729999999999997</v>
      </c>
      <c r="X55" s="169" t="s">
        <v>66</v>
      </c>
    </row>
    <row r="56" spans="1:24" s="127" customFormat="1" ht="15.75" thickBot="1">
      <c r="A56" s="134"/>
      <c r="B56" s="137"/>
      <c r="C56" s="139" t="s">
        <v>85</v>
      </c>
      <c r="D56" s="242">
        <v>2001</v>
      </c>
      <c r="E56" s="154" t="s">
        <v>102</v>
      </c>
      <c r="F56" s="141"/>
      <c r="G56" s="4" t="s">
        <v>18</v>
      </c>
      <c r="H56" s="13">
        <v>8.1999999999999993</v>
      </c>
      <c r="I56" s="14">
        <v>8.1999999999999993</v>
      </c>
      <c r="J56" s="15">
        <v>8</v>
      </c>
      <c r="K56" s="16">
        <v>8.6</v>
      </c>
      <c r="L56" s="17">
        <v>0</v>
      </c>
      <c r="M56" s="18">
        <f t="shared" ref="M56:M57" si="24">(H56+I56+J56+K56-MAX(H56:K56)-MIN(H56:K56))/2</f>
        <v>8.1999999999999993</v>
      </c>
      <c r="N56" s="47">
        <f t="shared" ref="N56:N57" si="25">M56*2</f>
        <v>16.399999999999999</v>
      </c>
      <c r="O56" s="20">
        <v>52</v>
      </c>
      <c r="P56" s="51">
        <v>0.52</v>
      </c>
      <c r="Q56" s="13">
        <v>8.4</v>
      </c>
      <c r="R56" s="14">
        <v>8.4</v>
      </c>
      <c r="S56" s="15">
        <v>8.4</v>
      </c>
      <c r="T56" s="16">
        <v>8.3000000000000007</v>
      </c>
      <c r="U56" s="18">
        <f t="shared" ref="U56:U57" si="26">(Q56+R56+S56+T56-MAX(Q56:T56)-MIN(Q56:T56))/2</f>
        <v>8.4</v>
      </c>
      <c r="V56" s="19">
        <v>0</v>
      </c>
      <c r="W56" s="52">
        <f t="shared" ref="W56:W57" si="27">SUM(U56,N56,P56)-L56-V56</f>
        <v>25.319999999999997</v>
      </c>
      <c r="X56" s="170"/>
    </row>
    <row r="57" spans="1:24" s="127" customFormat="1" ht="20.25" thickBot="1">
      <c r="A57" s="134"/>
      <c r="B57" s="137" t="s">
        <v>129</v>
      </c>
      <c r="C57" s="139"/>
      <c r="D57" s="242"/>
      <c r="E57" s="154"/>
      <c r="F57" s="141"/>
      <c r="G57" s="46" t="s">
        <v>39</v>
      </c>
      <c r="H57" s="13">
        <v>7.5</v>
      </c>
      <c r="I57" s="14">
        <v>7.2</v>
      </c>
      <c r="J57" s="15">
        <v>8</v>
      </c>
      <c r="K57" s="16">
        <v>7.7</v>
      </c>
      <c r="L57" s="17">
        <v>0</v>
      </c>
      <c r="M57" s="18">
        <f t="shared" si="24"/>
        <v>7.6</v>
      </c>
      <c r="N57" s="47">
        <f t="shared" si="25"/>
        <v>15.2</v>
      </c>
      <c r="O57" s="20">
        <v>83</v>
      </c>
      <c r="P57" s="51">
        <v>0.83</v>
      </c>
      <c r="Q57" s="13">
        <v>8.1</v>
      </c>
      <c r="R57" s="14">
        <v>8.5</v>
      </c>
      <c r="S57" s="15">
        <v>8.4</v>
      </c>
      <c r="T57" s="16">
        <v>8.1</v>
      </c>
      <c r="U57" s="18">
        <f t="shared" si="26"/>
        <v>8.25</v>
      </c>
      <c r="V57" s="19">
        <v>0</v>
      </c>
      <c r="W57" s="52">
        <f t="shared" si="27"/>
        <v>24.279999999999998</v>
      </c>
      <c r="X57" s="171"/>
    </row>
    <row r="58" spans="1:24" s="127" customFormat="1" ht="15.75" thickBot="1">
      <c r="A58" s="135"/>
      <c r="B58" s="228"/>
      <c r="C58" s="88" t="s">
        <v>132</v>
      </c>
      <c r="D58" s="90">
        <v>2003</v>
      </c>
      <c r="E58" s="91" t="s">
        <v>102</v>
      </c>
      <c r="F58" s="152"/>
      <c r="G58" s="166" t="s">
        <v>36</v>
      </c>
      <c r="H58" s="167"/>
      <c r="I58" s="167"/>
      <c r="J58" s="167"/>
      <c r="K58" s="167"/>
      <c r="L58" s="168"/>
      <c r="M58" s="25">
        <f>SUM(M55:M57)-L55-L56-L57</f>
        <v>24.65</v>
      </c>
      <c r="N58" s="26"/>
      <c r="O58" s="172" t="s">
        <v>40</v>
      </c>
      <c r="P58" s="173"/>
      <c r="Q58" s="173"/>
      <c r="R58" s="173"/>
      <c r="S58" s="173"/>
      <c r="T58" s="173"/>
      <c r="U58" s="173"/>
      <c r="V58" s="174"/>
      <c r="W58" s="45">
        <f>SUM(W55:W57)</f>
        <v>76.33</v>
      </c>
      <c r="X58" s="76">
        <f>M58</f>
        <v>24.65</v>
      </c>
    </row>
    <row r="59" spans="1:24" s="127" customFormat="1" ht="15.75" thickBot="1">
      <c r="A59" s="133">
        <v>5</v>
      </c>
      <c r="B59" s="136" t="s">
        <v>100</v>
      </c>
      <c r="C59" s="106" t="s">
        <v>185</v>
      </c>
      <c r="D59" s="12">
        <v>2006</v>
      </c>
      <c r="E59" s="12" t="s">
        <v>60</v>
      </c>
      <c r="F59" s="136" t="s">
        <v>186</v>
      </c>
      <c r="G59" s="3" t="s">
        <v>4</v>
      </c>
      <c r="H59" s="13">
        <v>8.5</v>
      </c>
      <c r="I59" s="14">
        <v>8.3000000000000007</v>
      </c>
      <c r="J59" s="15">
        <v>8.1</v>
      </c>
      <c r="K59" s="16">
        <v>8.5</v>
      </c>
      <c r="L59" s="17">
        <v>0</v>
      </c>
      <c r="M59" s="18">
        <f>(H59+I59+J59+K59-MAX(H59:K59)-MIN(H59:K59))/2</f>
        <v>8.3999999999999986</v>
      </c>
      <c r="N59" s="47">
        <f>M59*2</f>
        <v>16.799999999999997</v>
      </c>
      <c r="O59" s="20">
        <v>99</v>
      </c>
      <c r="P59" s="51">
        <v>0.8</v>
      </c>
      <c r="Q59" s="13">
        <v>8.1999999999999993</v>
      </c>
      <c r="R59" s="14">
        <v>8.1</v>
      </c>
      <c r="S59" s="15">
        <v>8.1</v>
      </c>
      <c r="T59" s="16">
        <v>8.3000000000000007</v>
      </c>
      <c r="U59" s="18">
        <f>(Q59+R59+S59+T59-MAX(Q59:T59)-MIN(Q59:T59))/2</f>
        <v>8.1500000000000021</v>
      </c>
      <c r="V59" s="19">
        <v>0</v>
      </c>
      <c r="W59" s="52">
        <f>SUM(U59,N59,P59)-L59-V59</f>
        <v>25.75</v>
      </c>
      <c r="X59" s="169" t="s">
        <v>66</v>
      </c>
    </row>
    <row r="60" spans="1:24" s="127" customFormat="1" ht="15.75" thickBot="1">
      <c r="A60" s="134"/>
      <c r="B60" s="137"/>
      <c r="C60" s="139" t="s">
        <v>82</v>
      </c>
      <c r="D60" s="141">
        <v>2001</v>
      </c>
      <c r="E60" s="141" t="s">
        <v>60</v>
      </c>
      <c r="F60" s="141"/>
      <c r="G60" s="4" t="s">
        <v>18</v>
      </c>
      <c r="H60" s="13">
        <v>8.4</v>
      </c>
      <c r="I60" s="14">
        <v>7.9</v>
      </c>
      <c r="J60" s="15">
        <v>8.1999999999999993</v>
      </c>
      <c r="K60" s="16">
        <v>8.4</v>
      </c>
      <c r="L60" s="17">
        <v>0</v>
      </c>
      <c r="M60" s="18">
        <f t="shared" ref="M60:M61" si="28">(H60+I60+J60+K60-MAX(H60:K60)-MIN(H60:K60))/2</f>
        <v>8.3000000000000007</v>
      </c>
      <c r="N60" s="47">
        <f t="shared" ref="N60:N61" si="29">M60*2</f>
        <v>16.600000000000001</v>
      </c>
      <c r="O60" s="20">
        <v>70</v>
      </c>
      <c r="P60" s="51">
        <v>0.7</v>
      </c>
      <c r="Q60" s="13">
        <v>8.5</v>
      </c>
      <c r="R60" s="14">
        <v>8.5</v>
      </c>
      <c r="S60" s="15">
        <v>8.1999999999999993</v>
      </c>
      <c r="T60" s="16">
        <v>8.4</v>
      </c>
      <c r="U60" s="18">
        <f t="shared" ref="U60:U61" si="30">(Q60+R60+S60+T60-MAX(Q60:T60)-MIN(Q60:T60))/2</f>
        <v>8.4500000000000011</v>
      </c>
      <c r="V60" s="19">
        <v>0</v>
      </c>
      <c r="W60" s="52">
        <f t="shared" ref="W60:W61" si="31">SUM(U60,N60,P60)-L60-V60</f>
        <v>25.750000000000004</v>
      </c>
      <c r="X60" s="170"/>
    </row>
    <row r="61" spans="1:24" s="127" customFormat="1" ht="20.25" thickBot="1">
      <c r="A61" s="134"/>
      <c r="B61" s="137" t="s">
        <v>101</v>
      </c>
      <c r="C61" s="139"/>
      <c r="D61" s="141"/>
      <c r="E61" s="141"/>
      <c r="F61" s="141"/>
      <c r="G61" s="46" t="s">
        <v>39</v>
      </c>
      <c r="H61" s="13">
        <v>7.6</v>
      </c>
      <c r="I61" s="14">
        <v>7.6</v>
      </c>
      <c r="J61" s="15">
        <v>7.7</v>
      </c>
      <c r="K61" s="16">
        <v>8</v>
      </c>
      <c r="L61" s="17">
        <v>0</v>
      </c>
      <c r="M61" s="18">
        <f t="shared" si="28"/>
        <v>7.6499999999999995</v>
      </c>
      <c r="N61" s="47">
        <f t="shared" si="29"/>
        <v>15.299999999999999</v>
      </c>
      <c r="O61" s="20">
        <v>103</v>
      </c>
      <c r="P61" s="51">
        <v>1</v>
      </c>
      <c r="Q61" s="13">
        <v>8.1999999999999993</v>
      </c>
      <c r="R61" s="14">
        <v>8.6</v>
      </c>
      <c r="S61" s="15">
        <v>8.1999999999999993</v>
      </c>
      <c r="T61" s="16">
        <v>8.5</v>
      </c>
      <c r="U61" s="18">
        <f t="shared" si="30"/>
        <v>8.35</v>
      </c>
      <c r="V61" s="19">
        <v>0.3</v>
      </c>
      <c r="W61" s="52">
        <f t="shared" si="31"/>
        <v>24.349999999999998</v>
      </c>
      <c r="X61" s="171"/>
    </row>
    <row r="62" spans="1:24" s="127" customFormat="1" ht="15.75" thickBot="1">
      <c r="A62" s="135"/>
      <c r="B62" s="156"/>
      <c r="C62" s="88" t="s">
        <v>96</v>
      </c>
      <c r="D62" s="87">
        <v>2001</v>
      </c>
      <c r="E62" s="87" t="s">
        <v>183</v>
      </c>
      <c r="F62" s="152"/>
      <c r="G62" s="166" t="s">
        <v>36</v>
      </c>
      <c r="H62" s="167"/>
      <c r="I62" s="167"/>
      <c r="J62" s="167"/>
      <c r="K62" s="167"/>
      <c r="L62" s="168"/>
      <c r="M62" s="25">
        <f>SUM(M59:M61)-L59-L60-L61</f>
        <v>24.349999999999998</v>
      </c>
      <c r="N62" s="26"/>
      <c r="O62" s="172" t="s">
        <v>40</v>
      </c>
      <c r="P62" s="173"/>
      <c r="Q62" s="173"/>
      <c r="R62" s="173"/>
      <c r="S62" s="173"/>
      <c r="T62" s="173"/>
      <c r="U62" s="173"/>
      <c r="V62" s="174"/>
      <c r="W62" s="45">
        <f>SUM(W59:W61)</f>
        <v>75.849999999999994</v>
      </c>
      <c r="X62" s="76">
        <f>M62</f>
        <v>24.349999999999998</v>
      </c>
    </row>
    <row r="63" spans="1:24" s="127" customFormat="1" ht="15.75" customHeight="1" thickBot="1">
      <c r="A63" s="133">
        <v>6</v>
      </c>
      <c r="B63" s="136" t="s">
        <v>103</v>
      </c>
      <c r="C63" s="106" t="s">
        <v>255</v>
      </c>
      <c r="D63" s="12">
        <v>2006</v>
      </c>
      <c r="E63" s="12" t="s">
        <v>60</v>
      </c>
      <c r="F63" s="136" t="s">
        <v>62</v>
      </c>
      <c r="G63" s="3" t="s">
        <v>4</v>
      </c>
      <c r="H63" s="13">
        <v>9.1</v>
      </c>
      <c r="I63" s="14">
        <v>9</v>
      </c>
      <c r="J63" s="15">
        <v>9.1</v>
      </c>
      <c r="K63" s="16">
        <v>9.1</v>
      </c>
      <c r="L63" s="17">
        <v>0</v>
      </c>
      <c r="M63" s="18">
        <f>(H63+I63+J63+K63-MAX(H63:K63)-MIN(H63:K63))/2</f>
        <v>9.1000000000000014</v>
      </c>
      <c r="N63" s="47">
        <f>M63*2</f>
        <v>18.200000000000003</v>
      </c>
      <c r="O63" s="20">
        <v>91</v>
      </c>
      <c r="P63" s="51">
        <v>0.8</v>
      </c>
      <c r="Q63" s="13">
        <v>8.3000000000000007</v>
      </c>
      <c r="R63" s="14">
        <v>8.1999999999999993</v>
      </c>
      <c r="S63" s="15">
        <v>8.3000000000000007</v>
      </c>
      <c r="T63" s="16">
        <v>8</v>
      </c>
      <c r="U63" s="18">
        <f>(Q63+R63+S63+T63-MAX(Q63:T63)-MIN(Q63:T63))/2</f>
        <v>8.2499999999999982</v>
      </c>
      <c r="V63" s="19">
        <v>0</v>
      </c>
      <c r="W63" s="52">
        <f>SUM(U63,N63,P63)-L63-V63</f>
        <v>27.250000000000004</v>
      </c>
      <c r="X63" s="169" t="s">
        <v>66</v>
      </c>
    </row>
    <row r="64" spans="1:24" s="127" customFormat="1" ht="15.75" thickBot="1">
      <c r="A64" s="134"/>
      <c r="B64" s="223"/>
      <c r="C64" s="139" t="s">
        <v>256</v>
      </c>
      <c r="D64" s="141">
        <v>2000</v>
      </c>
      <c r="E64" s="141" t="s">
        <v>60</v>
      </c>
      <c r="F64" s="141"/>
      <c r="G64" s="4" t="s">
        <v>18</v>
      </c>
      <c r="H64" s="13">
        <v>6.8</v>
      </c>
      <c r="I64" s="14">
        <v>7</v>
      </c>
      <c r="J64" s="15">
        <v>7</v>
      </c>
      <c r="K64" s="16">
        <v>6.8</v>
      </c>
      <c r="L64" s="17">
        <v>0</v>
      </c>
      <c r="M64" s="18">
        <f t="shared" ref="M64:M65" si="32">(H64+I64+J64+K64-MAX(H64:K64)-MIN(H64:K64))/2</f>
        <v>6.9</v>
      </c>
      <c r="N64" s="47">
        <f t="shared" ref="N64:N65" si="33">M64*2</f>
        <v>13.8</v>
      </c>
      <c r="O64" s="20">
        <v>84</v>
      </c>
      <c r="P64" s="51">
        <v>0.7</v>
      </c>
      <c r="Q64" s="13">
        <v>7.9</v>
      </c>
      <c r="R64" s="14">
        <v>8</v>
      </c>
      <c r="S64" s="15">
        <v>8</v>
      </c>
      <c r="T64" s="16">
        <v>8</v>
      </c>
      <c r="U64" s="18">
        <f t="shared" ref="U64:U65" si="34">(Q64+R64+S64+T64-MAX(Q64:T64)-MIN(Q64:T64))/2</f>
        <v>7.9999999999999991</v>
      </c>
      <c r="V64" s="19">
        <v>0</v>
      </c>
      <c r="W64" s="52">
        <f t="shared" ref="W64:W65" si="35">SUM(U64,N64,P64)-L64-V64</f>
        <v>22.5</v>
      </c>
      <c r="X64" s="170"/>
    </row>
    <row r="65" spans="1:24" s="127" customFormat="1" ht="20.25" thickBot="1">
      <c r="A65" s="134"/>
      <c r="B65" s="137" t="s">
        <v>63</v>
      </c>
      <c r="C65" s="139"/>
      <c r="D65" s="141"/>
      <c r="E65" s="141"/>
      <c r="F65" s="141"/>
      <c r="G65" s="46" t="s">
        <v>39</v>
      </c>
      <c r="H65" s="13">
        <v>8.4</v>
      </c>
      <c r="I65" s="14">
        <v>8.4</v>
      </c>
      <c r="J65" s="15">
        <v>8.1999999999999993</v>
      </c>
      <c r="K65" s="16">
        <v>8.1999999999999993</v>
      </c>
      <c r="L65" s="17">
        <v>0</v>
      </c>
      <c r="M65" s="18">
        <f t="shared" si="32"/>
        <v>8.3000000000000025</v>
      </c>
      <c r="N65" s="47">
        <f t="shared" si="33"/>
        <v>16.600000000000005</v>
      </c>
      <c r="O65" s="20">
        <v>110</v>
      </c>
      <c r="P65" s="51">
        <v>1</v>
      </c>
      <c r="Q65" s="13">
        <v>8.5</v>
      </c>
      <c r="R65" s="14">
        <v>8.5</v>
      </c>
      <c r="S65" s="15">
        <v>8.4</v>
      </c>
      <c r="T65" s="16">
        <v>8.1999999999999993</v>
      </c>
      <c r="U65" s="18">
        <f t="shared" si="34"/>
        <v>8.4499999999999975</v>
      </c>
      <c r="V65" s="19">
        <v>0</v>
      </c>
      <c r="W65" s="52">
        <f t="shared" si="35"/>
        <v>26.050000000000004</v>
      </c>
      <c r="X65" s="171"/>
    </row>
    <row r="66" spans="1:24" s="127" customFormat="1" ht="15.75" thickBot="1">
      <c r="A66" s="135"/>
      <c r="B66" s="222"/>
      <c r="C66" s="88" t="s">
        <v>257</v>
      </c>
      <c r="D66" s="87">
        <v>2001</v>
      </c>
      <c r="E66" s="87" t="s">
        <v>60</v>
      </c>
      <c r="F66" s="152"/>
      <c r="G66" s="166" t="s">
        <v>36</v>
      </c>
      <c r="H66" s="167"/>
      <c r="I66" s="167"/>
      <c r="J66" s="167"/>
      <c r="K66" s="167"/>
      <c r="L66" s="168"/>
      <c r="M66" s="25">
        <f>SUM(M63:M65)-L63-L64-L65</f>
        <v>24.300000000000004</v>
      </c>
      <c r="N66" s="26"/>
      <c r="O66" s="172" t="s">
        <v>40</v>
      </c>
      <c r="P66" s="173"/>
      <c r="Q66" s="173"/>
      <c r="R66" s="173"/>
      <c r="S66" s="173"/>
      <c r="T66" s="173"/>
      <c r="U66" s="173"/>
      <c r="V66" s="174"/>
      <c r="W66" s="45">
        <f>SUM(W63:W65)</f>
        <v>75.800000000000011</v>
      </c>
      <c r="X66" s="76">
        <f>M66</f>
        <v>24.300000000000004</v>
      </c>
    </row>
    <row r="67" spans="1:24">
      <c r="A67" s="70"/>
      <c r="B67" s="64"/>
      <c r="C67" s="55"/>
      <c r="D67" s="33"/>
      <c r="E67" s="71"/>
      <c r="F67" s="57"/>
      <c r="G67" s="40"/>
      <c r="H67" s="40"/>
      <c r="I67" s="40"/>
      <c r="J67" s="40"/>
      <c r="K67" s="40"/>
      <c r="L67" s="40"/>
      <c r="M67" s="28"/>
      <c r="N67" s="29"/>
      <c r="O67" s="41"/>
      <c r="P67" s="41"/>
      <c r="Q67" s="41"/>
      <c r="R67" s="41"/>
      <c r="S67" s="41"/>
      <c r="T67" s="41"/>
      <c r="U67" s="41"/>
      <c r="V67" s="41"/>
      <c r="W67" s="30"/>
      <c r="X67" s="31"/>
    </row>
    <row r="68" spans="1:24">
      <c r="A68" s="38"/>
      <c r="B68" s="49"/>
      <c r="C68" s="212" t="s">
        <v>41</v>
      </c>
      <c r="D68" s="212"/>
      <c r="E68" s="212"/>
      <c r="F68" s="212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32"/>
      <c r="S68" s="5"/>
      <c r="T68" s="69" t="s">
        <v>71</v>
      </c>
      <c r="U68" s="69"/>
      <c r="V68" s="50"/>
      <c r="W68" s="30"/>
      <c r="X68" s="31"/>
    </row>
    <row r="69" spans="1:24">
      <c r="A69" s="38"/>
      <c r="B69" s="49"/>
      <c r="C69" s="118" t="s">
        <v>75</v>
      </c>
      <c r="D69" s="5"/>
      <c r="E69" s="5"/>
      <c r="F69" s="32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32"/>
      <c r="S69" s="5"/>
      <c r="T69" s="69" t="s">
        <v>45</v>
      </c>
      <c r="U69" s="69"/>
      <c r="V69" s="50"/>
      <c r="W69" s="30"/>
      <c r="X69" s="31"/>
    </row>
    <row r="70" spans="1:24" ht="15.75">
      <c r="A70" s="38"/>
      <c r="B70" s="49"/>
      <c r="C70" s="11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32"/>
      <c r="S70" s="5"/>
      <c r="T70" s="129"/>
      <c r="U70" s="129"/>
      <c r="V70" s="50"/>
      <c r="W70" s="30"/>
      <c r="X70" s="31"/>
    </row>
    <row r="71" spans="1:24">
      <c r="A71" s="38"/>
      <c r="B71" s="49"/>
      <c r="C71" s="175" t="s">
        <v>13</v>
      </c>
      <c r="D71" s="175"/>
      <c r="E71" s="175"/>
      <c r="F71" s="175"/>
      <c r="G71" s="175"/>
      <c r="H71" s="175"/>
      <c r="I71" s="5"/>
      <c r="J71" s="5"/>
      <c r="K71" s="5"/>
      <c r="L71" s="32"/>
      <c r="M71" s="5"/>
      <c r="N71" s="5"/>
      <c r="O71" s="5"/>
      <c r="P71" s="5"/>
      <c r="Q71" s="5"/>
      <c r="R71" s="5"/>
      <c r="S71" s="5"/>
      <c r="T71" s="69" t="s">
        <v>70</v>
      </c>
      <c r="U71" s="69"/>
      <c r="V71" s="50"/>
      <c r="W71" s="30"/>
      <c r="X71" s="31"/>
    </row>
    <row r="72" spans="1:24">
      <c r="A72" s="38"/>
      <c r="B72" s="49"/>
      <c r="C72" s="118" t="s">
        <v>74</v>
      </c>
      <c r="D72" s="118"/>
      <c r="E72" s="118"/>
      <c r="F72" s="5"/>
      <c r="G72" s="5"/>
      <c r="H72" s="5"/>
      <c r="I72" s="33"/>
      <c r="J72" s="5"/>
      <c r="K72" s="5"/>
      <c r="L72" s="32"/>
      <c r="M72" s="5"/>
      <c r="N72" s="5"/>
      <c r="O72" s="5"/>
      <c r="P72" s="5"/>
      <c r="Q72" s="5"/>
      <c r="R72" s="5"/>
      <c r="S72" s="5"/>
      <c r="T72" s="69" t="s">
        <v>61</v>
      </c>
      <c r="U72" s="69"/>
      <c r="V72" s="50"/>
      <c r="W72" s="30"/>
      <c r="X72" s="31"/>
    </row>
    <row r="73" spans="1:24">
      <c r="A73" s="38"/>
      <c r="B73" s="49"/>
      <c r="C73" s="32"/>
      <c r="D73" s="32"/>
      <c r="E73" s="32"/>
      <c r="F73" s="32"/>
      <c r="G73" s="32"/>
      <c r="H73" s="32"/>
      <c r="I73" s="32"/>
      <c r="J73" s="32"/>
      <c r="K73" s="32"/>
      <c r="L73" s="34"/>
      <c r="M73" s="34"/>
      <c r="N73" s="34"/>
      <c r="O73" s="34"/>
      <c r="P73" s="34"/>
      <c r="Q73" s="34"/>
      <c r="R73" s="34"/>
      <c r="S73" s="34"/>
      <c r="T73" s="69"/>
      <c r="U73" s="69"/>
      <c r="V73" s="50"/>
      <c r="W73" s="30"/>
      <c r="X73" s="31"/>
    </row>
    <row r="74" spans="1:24">
      <c r="A74" s="38"/>
      <c r="B74" s="49"/>
      <c r="C74" s="175" t="s">
        <v>14</v>
      </c>
      <c r="D74" s="175"/>
      <c r="E74" s="175"/>
      <c r="F74" s="175"/>
      <c r="G74" s="175"/>
      <c r="H74" s="175"/>
      <c r="I74" s="35"/>
      <c r="J74" s="36"/>
      <c r="K74" s="36"/>
      <c r="L74" s="36"/>
      <c r="M74" s="36"/>
      <c r="N74" s="36"/>
      <c r="O74" s="36"/>
      <c r="P74" s="36"/>
      <c r="Q74" s="32"/>
      <c r="R74" s="5"/>
      <c r="S74" s="5"/>
      <c r="T74" s="69" t="s">
        <v>72</v>
      </c>
      <c r="U74" s="69"/>
      <c r="V74" s="50"/>
      <c r="W74" s="30"/>
      <c r="X74" s="31"/>
    </row>
    <row r="75" spans="1:24">
      <c r="A75" s="38"/>
      <c r="B75" s="49"/>
      <c r="C75" s="118" t="s">
        <v>74</v>
      </c>
      <c r="D75" s="118"/>
      <c r="E75" s="118"/>
      <c r="F75" s="5"/>
      <c r="G75" s="5"/>
      <c r="H75" s="5"/>
      <c r="I75" s="35"/>
      <c r="J75" s="36"/>
      <c r="K75" s="36"/>
      <c r="L75" s="36"/>
      <c r="M75" s="36"/>
      <c r="N75" s="36"/>
      <c r="O75" s="36"/>
      <c r="P75" s="36"/>
      <c r="Q75" s="32"/>
      <c r="R75" s="5"/>
      <c r="S75" s="5"/>
      <c r="T75" s="69" t="s">
        <v>73</v>
      </c>
      <c r="U75" s="69"/>
      <c r="V75" s="50"/>
      <c r="W75" s="30"/>
      <c r="X75" s="31"/>
    </row>
    <row r="76" spans="1:24">
      <c r="A76" s="38"/>
      <c r="B76" s="49"/>
      <c r="C76" s="118"/>
      <c r="D76" s="118"/>
      <c r="E76" s="118"/>
      <c r="F76" s="5"/>
      <c r="G76" s="5"/>
      <c r="H76" s="5"/>
      <c r="I76" s="35"/>
      <c r="J76" s="36"/>
      <c r="K76" s="36"/>
      <c r="L76" s="36"/>
      <c r="M76" s="36"/>
      <c r="N76" s="36"/>
      <c r="O76" s="36"/>
      <c r="P76" s="36"/>
      <c r="Q76" s="32"/>
      <c r="R76" s="5"/>
      <c r="S76" s="5"/>
      <c r="T76" s="69"/>
      <c r="U76" s="69"/>
      <c r="V76" s="50"/>
      <c r="W76" s="30"/>
      <c r="X76" s="31"/>
    </row>
    <row r="77" spans="1:24">
      <c r="A77" s="38"/>
      <c r="B77" s="43"/>
      <c r="C77" s="78"/>
      <c r="D77" s="39"/>
      <c r="E77" s="39"/>
      <c r="F77" s="7"/>
      <c r="G77" s="40"/>
      <c r="H77" s="40"/>
      <c r="I77" s="40"/>
      <c r="J77" s="40"/>
      <c r="K77" s="40"/>
      <c r="L77" s="40"/>
      <c r="M77" s="28"/>
      <c r="N77" s="29"/>
      <c r="O77" s="41"/>
      <c r="P77" s="41"/>
      <c r="Q77" s="41"/>
      <c r="R77" s="41"/>
      <c r="S77" s="41"/>
      <c r="T77" s="48"/>
      <c r="U77" s="48"/>
      <c r="V77" s="48"/>
      <c r="W77" s="30"/>
      <c r="X77" s="31"/>
    </row>
    <row r="78" spans="1:24" ht="20.25">
      <c r="A78" s="198" t="s">
        <v>68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</row>
    <row r="79" spans="1:24" ht="20.25">
      <c r="A79" s="198" t="s">
        <v>264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</row>
    <row r="80" spans="1:24" ht="15.75">
      <c r="B80" s="8"/>
      <c r="C80" s="9"/>
      <c r="D80" s="9"/>
      <c r="E80" s="8"/>
    </row>
    <row r="81" spans="1:27" ht="15.75">
      <c r="B81" s="8"/>
      <c r="C81" s="9"/>
      <c r="D81" s="9"/>
      <c r="E81" s="8"/>
    </row>
    <row r="82" spans="1:27" ht="16.5" thickBot="1">
      <c r="D82" s="220"/>
      <c r="E82" s="220"/>
      <c r="F82" s="220" t="s">
        <v>224</v>
      </c>
      <c r="G82" s="220"/>
      <c r="Q82" s="9" t="s">
        <v>69</v>
      </c>
    </row>
    <row r="83" spans="1:27" ht="20.100000000000001" customHeight="1" thickBot="1">
      <c r="A83" s="190" t="s">
        <v>55</v>
      </c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2"/>
      <c r="Y83" s="2"/>
      <c r="Z83" s="2"/>
      <c r="AA83" s="2"/>
    </row>
    <row r="84" spans="1:27" ht="15.75" customHeight="1" thickBot="1">
      <c r="A84" s="207" t="s">
        <v>0</v>
      </c>
      <c r="B84" s="122" t="s">
        <v>2</v>
      </c>
      <c r="C84" s="207" t="s">
        <v>1</v>
      </c>
      <c r="D84" s="246" t="s">
        <v>28</v>
      </c>
      <c r="E84" s="229" t="s">
        <v>27</v>
      </c>
      <c r="F84" s="160" t="s">
        <v>17</v>
      </c>
      <c r="G84" s="162" t="s">
        <v>3</v>
      </c>
      <c r="H84" s="147" t="s">
        <v>37</v>
      </c>
      <c r="I84" s="148"/>
      <c r="J84" s="148"/>
      <c r="K84" s="149"/>
      <c r="L84" s="150" t="s">
        <v>32</v>
      </c>
      <c r="M84" s="150" t="s">
        <v>33</v>
      </c>
      <c r="N84" s="150" t="s">
        <v>34</v>
      </c>
      <c r="O84" s="164" t="s">
        <v>26</v>
      </c>
      <c r="P84" s="158" t="s">
        <v>31</v>
      </c>
      <c r="Q84" s="147" t="s">
        <v>38</v>
      </c>
      <c r="R84" s="148"/>
      <c r="S84" s="148"/>
      <c r="T84" s="149"/>
      <c r="U84" s="150" t="s">
        <v>30</v>
      </c>
      <c r="V84" s="150" t="s">
        <v>29</v>
      </c>
      <c r="W84" s="150" t="s">
        <v>35</v>
      </c>
      <c r="X84" s="150" t="s">
        <v>42</v>
      </c>
    </row>
    <row r="85" spans="1:27" ht="15.75" thickBot="1">
      <c r="A85" s="179"/>
      <c r="B85" s="124" t="s">
        <v>16</v>
      </c>
      <c r="C85" s="179"/>
      <c r="D85" s="239"/>
      <c r="E85" s="230"/>
      <c r="F85" s="161"/>
      <c r="G85" s="163"/>
      <c r="H85" s="123" t="s">
        <v>19</v>
      </c>
      <c r="I85" s="123" t="s">
        <v>20</v>
      </c>
      <c r="J85" s="123" t="s">
        <v>21</v>
      </c>
      <c r="K85" s="123" t="s">
        <v>22</v>
      </c>
      <c r="L85" s="151" t="s">
        <v>11</v>
      </c>
      <c r="M85" s="151" t="s">
        <v>23</v>
      </c>
      <c r="N85" s="151" t="s">
        <v>24</v>
      </c>
      <c r="O85" s="165"/>
      <c r="P85" s="159" t="s">
        <v>25</v>
      </c>
      <c r="Q85" s="123" t="s">
        <v>5</v>
      </c>
      <c r="R85" s="123" t="s">
        <v>6</v>
      </c>
      <c r="S85" s="123" t="s">
        <v>7</v>
      </c>
      <c r="T85" s="123" t="s">
        <v>8</v>
      </c>
      <c r="U85" s="151" t="s">
        <v>10</v>
      </c>
      <c r="V85" s="151" t="s">
        <v>9</v>
      </c>
      <c r="W85" s="151" t="s">
        <v>12</v>
      </c>
      <c r="X85" s="151" t="s">
        <v>15</v>
      </c>
    </row>
    <row r="86" spans="1:27" s="127" customFormat="1" ht="15.75" thickBot="1">
      <c r="A86" s="133">
        <v>1</v>
      </c>
      <c r="B86" s="136" t="s">
        <v>100</v>
      </c>
      <c r="C86" s="106" t="s">
        <v>166</v>
      </c>
      <c r="D86" s="12">
        <v>2003</v>
      </c>
      <c r="E86" s="12" t="s">
        <v>60</v>
      </c>
      <c r="F86" s="136" t="s">
        <v>174</v>
      </c>
      <c r="G86" s="3" t="s">
        <v>4</v>
      </c>
      <c r="H86" s="13">
        <v>9</v>
      </c>
      <c r="I86" s="14">
        <v>8.6</v>
      </c>
      <c r="J86" s="15">
        <v>8.8000000000000007</v>
      </c>
      <c r="K86" s="16">
        <v>9</v>
      </c>
      <c r="L86" s="17">
        <v>0</v>
      </c>
      <c r="M86" s="18">
        <f>(H86+I86+J86+K86-MAX(H86:K86)-MIN(H86:K86))/2</f>
        <v>8.9000000000000021</v>
      </c>
      <c r="N86" s="19">
        <f>M86*2</f>
        <v>17.800000000000004</v>
      </c>
      <c r="O86" s="17">
        <v>0.5</v>
      </c>
      <c r="P86" s="51">
        <v>0.5</v>
      </c>
      <c r="Q86" s="13">
        <v>8.6999999999999993</v>
      </c>
      <c r="R86" s="14">
        <v>8.5</v>
      </c>
      <c r="S86" s="15">
        <v>8.6</v>
      </c>
      <c r="T86" s="22">
        <v>8.5</v>
      </c>
      <c r="U86" s="18">
        <f>(Q86+R86+S86+T86-MAX(Q86:T86)-MIN(Q86:T86))/2</f>
        <v>8.5499999999999989</v>
      </c>
      <c r="V86" s="19">
        <v>0</v>
      </c>
      <c r="W86" s="52">
        <f>SUM(U86,N86,P86)-L86-V86</f>
        <v>26.85</v>
      </c>
      <c r="X86" s="169" t="s">
        <v>66</v>
      </c>
    </row>
    <row r="87" spans="1:27" s="127" customFormat="1" ht="15.75" thickBot="1">
      <c r="A87" s="134"/>
      <c r="B87" s="137"/>
      <c r="C87" s="139" t="s">
        <v>172</v>
      </c>
      <c r="D87" s="141">
        <v>2002</v>
      </c>
      <c r="E87" s="141" t="s">
        <v>60</v>
      </c>
      <c r="F87" s="141"/>
      <c r="G87" s="4" t="s">
        <v>18</v>
      </c>
      <c r="H87" s="13">
        <v>8.9</v>
      </c>
      <c r="I87" s="14">
        <v>8.8000000000000007</v>
      </c>
      <c r="J87" s="15">
        <v>8.4</v>
      </c>
      <c r="K87" s="16">
        <v>8.8000000000000007</v>
      </c>
      <c r="L87" s="17">
        <v>0</v>
      </c>
      <c r="M87" s="18">
        <f t="shared" ref="M87:M88" si="36">(H87+I87+J87+K87-MAX(H87:K87)-MIN(H87:K87))/2</f>
        <v>8.8000000000000043</v>
      </c>
      <c r="N87" s="19">
        <f t="shared" ref="N87:N88" si="37">M87*2</f>
        <v>17.600000000000009</v>
      </c>
      <c r="O87" s="17">
        <v>0.5</v>
      </c>
      <c r="P87" s="51">
        <v>0.5</v>
      </c>
      <c r="Q87" s="13">
        <v>8.5</v>
      </c>
      <c r="R87" s="14">
        <v>8.6</v>
      </c>
      <c r="S87" s="15">
        <v>8.5</v>
      </c>
      <c r="T87" s="22">
        <v>8.9</v>
      </c>
      <c r="U87" s="18">
        <f t="shared" ref="U87:U88" si="38">(Q87+R87+S87+T87-MAX(Q87:T87)-MIN(Q87:T87))/2</f>
        <v>8.5500000000000007</v>
      </c>
      <c r="V87" s="19">
        <v>0</v>
      </c>
      <c r="W87" s="52">
        <f t="shared" ref="W87:W88" si="39">SUM(U87,N87,P87)-L87-V87</f>
        <v>26.650000000000009</v>
      </c>
      <c r="X87" s="170"/>
    </row>
    <row r="88" spans="1:27" s="127" customFormat="1" ht="20.25" thickBot="1">
      <c r="A88" s="134"/>
      <c r="B88" s="137" t="s">
        <v>101</v>
      </c>
      <c r="C88" s="139"/>
      <c r="D88" s="141"/>
      <c r="E88" s="141"/>
      <c r="F88" s="141"/>
      <c r="G88" s="46" t="s">
        <v>39</v>
      </c>
      <c r="H88" s="13">
        <v>8.6999999999999993</v>
      </c>
      <c r="I88" s="14">
        <v>9.1999999999999993</v>
      </c>
      <c r="J88" s="15">
        <v>8.5</v>
      </c>
      <c r="K88" s="16">
        <v>9</v>
      </c>
      <c r="L88" s="17">
        <v>0</v>
      </c>
      <c r="M88" s="18">
        <f t="shared" si="36"/>
        <v>8.85</v>
      </c>
      <c r="N88" s="19">
        <f t="shared" si="37"/>
        <v>17.7</v>
      </c>
      <c r="O88" s="17">
        <v>0.5</v>
      </c>
      <c r="P88" s="51">
        <v>0.5</v>
      </c>
      <c r="Q88" s="13">
        <v>8.5</v>
      </c>
      <c r="R88" s="14">
        <v>8.6999999999999993</v>
      </c>
      <c r="S88" s="15">
        <v>8.5</v>
      </c>
      <c r="T88" s="22">
        <v>8.9</v>
      </c>
      <c r="U88" s="18">
        <f t="shared" si="38"/>
        <v>8.6000000000000014</v>
      </c>
      <c r="V88" s="19">
        <v>0</v>
      </c>
      <c r="W88" s="52">
        <f t="shared" si="39"/>
        <v>26.8</v>
      </c>
      <c r="X88" s="171"/>
    </row>
    <row r="89" spans="1:27" s="127" customFormat="1" ht="15.75" thickBot="1">
      <c r="A89" s="135"/>
      <c r="B89" s="156"/>
      <c r="C89" s="88" t="s">
        <v>173</v>
      </c>
      <c r="D89" s="87">
        <v>2006</v>
      </c>
      <c r="E89" s="87" t="s">
        <v>102</v>
      </c>
      <c r="F89" s="152"/>
      <c r="G89" s="166" t="s">
        <v>36</v>
      </c>
      <c r="H89" s="167"/>
      <c r="I89" s="167"/>
      <c r="J89" s="167"/>
      <c r="K89" s="167"/>
      <c r="L89" s="168"/>
      <c r="M89" s="25">
        <f>SUM(M86:M88)-L86-L87-L88</f>
        <v>26.550000000000004</v>
      </c>
      <c r="N89" s="26"/>
      <c r="O89" s="172" t="s">
        <v>40</v>
      </c>
      <c r="P89" s="173"/>
      <c r="Q89" s="173"/>
      <c r="R89" s="173"/>
      <c r="S89" s="173"/>
      <c r="T89" s="173"/>
      <c r="U89" s="173"/>
      <c r="V89" s="174"/>
      <c r="W89" s="45">
        <f>SUM(W86:W88)</f>
        <v>80.300000000000011</v>
      </c>
      <c r="X89" s="76">
        <f>M89</f>
        <v>26.550000000000004</v>
      </c>
    </row>
    <row r="90" spans="1:27" s="127" customFormat="1" ht="15.75" thickBot="1">
      <c r="A90" s="115"/>
      <c r="B90" s="136" t="s">
        <v>100</v>
      </c>
      <c r="C90" s="106" t="s">
        <v>187</v>
      </c>
      <c r="D90" s="12">
        <v>2006</v>
      </c>
      <c r="E90" s="12" t="s">
        <v>60</v>
      </c>
      <c r="F90" s="136" t="s">
        <v>190</v>
      </c>
      <c r="G90" s="3" t="s">
        <v>4</v>
      </c>
      <c r="H90" s="13">
        <v>8.4</v>
      </c>
      <c r="I90" s="14">
        <v>8.9</v>
      </c>
      <c r="J90" s="15">
        <v>8.1999999999999993</v>
      </c>
      <c r="K90" s="16">
        <v>8.6</v>
      </c>
      <c r="L90" s="17">
        <v>0</v>
      </c>
      <c r="M90" s="18">
        <f>(H90+I90+J90+K90-MAX(H90:K90)-MIN(H90:K90))/2</f>
        <v>8.5000000000000018</v>
      </c>
      <c r="N90" s="19">
        <f>M90*2</f>
        <v>17.000000000000004</v>
      </c>
      <c r="O90" s="17">
        <v>0.5</v>
      </c>
      <c r="P90" s="51">
        <v>0.5</v>
      </c>
      <c r="Q90" s="13">
        <v>8.3000000000000007</v>
      </c>
      <c r="R90" s="14">
        <v>8.4</v>
      </c>
      <c r="S90" s="15">
        <v>8.1</v>
      </c>
      <c r="T90" s="22">
        <v>8.1</v>
      </c>
      <c r="U90" s="18">
        <f>(Q90+R90+S90+T90-MAX(Q90:T90)-MIN(Q90:T90))/2</f>
        <v>8.2000000000000028</v>
      </c>
      <c r="V90" s="19">
        <v>0</v>
      </c>
      <c r="W90" s="52">
        <f>SUM(U90,N90,P90)-L90-V90</f>
        <v>25.700000000000006</v>
      </c>
      <c r="X90" s="79"/>
    </row>
    <row r="91" spans="1:27" s="127" customFormat="1" ht="15.75" thickBot="1">
      <c r="A91" s="116">
        <v>2</v>
      </c>
      <c r="B91" s="137"/>
      <c r="C91" s="139" t="s">
        <v>188</v>
      </c>
      <c r="D91" s="141">
        <v>2005</v>
      </c>
      <c r="E91" s="141" t="s">
        <v>60</v>
      </c>
      <c r="F91" s="141"/>
      <c r="G91" s="4" t="s">
        <v>18</v>
      </c>
      <c r="H91" s="13">
        <v>8.5</v>
      </c>
      <c r="I91" s="14">
        <v>8.5</v>
      </c>
      <c r="J91" s="15">
        <v>8.6</v>
      </c>
      <c r="K91" s="16">
        <v>8.5</v>
      </c>
      <c r="L91" s="17">
        <v>0</v>
      </c>
      <c r="M91" s="18">
        <f t="shared" ref="M91:M92" si="40">(H91+I91+J91+K91-MAX(H91:K91)-MIN(H91:K91))/2</f>
        <v>8.5</v>
      </c>
      <c r="N91" s="19">
        <f t="shared" ref="N91:N92" si="41">M91*2</f>
        <v>17</v>
      </c>
      <c r="O91" s="17">
        <v>0.5</v>
      </c>
      <c r="P91" s="51">
        <v>0.5</v>
      </c>
      <c r="Q91" s="13">
        <v>8.5</v>
      </c>
      <c r="R91" s="14">
        <v>8.5</v>
      </c>
      <c r="S91" s="15">
        <v>8.3000000000000007</v>
      </c>
      <c r="T91" s="22">
        <v>8.1999999999999993</v>
      </c>
      <c r="U91" s="18">
        <f t="shared" ref="U91:U92" si="42">(Q91+R91+S91+T91-MAX(Q91:T91)-MIN(Q91:T91))/2</f>
        <v>8.4</v>
      </c>
      <c r="V91" s="19">
        <v>0</v>
      </c>
      <c r="W91" s="52">
        <f t="shared" ref="W91:W92" si="43">SUM(U91,N91,P91)-L91-V91</f>
        <v>25.9</v>
      </c>
      <c r="X91" s="79"/>
    </row>
    <row r="92" spans="1:27" s="127" customFormat="1" ht="20.25" thickBot="1">
      <c r="A92" s="116"/>
      <c r="B92" s="137" t="s">
        <v>101</v>
      </c>
      <c r="C92" s="139"/>
      <c r="D92" s="141"/>
      <c r="E92" s="141"/>
      <c r="F92" s="141"/>
      <c r="G92" s="46" t="s">
        <v>39</v>
      </c>
      <c r="H92" s="13">
        <v>8.5</v>
      </c>
      <c r="I92" s="14">
        <v>9</v>
      </c>
      <c r="J92" s="15">
        <v>8.6</v>
      </c>
      <c r="K92" s="16">
        <v>8.9</v>
      </c>
      <c r="L92" s="17">
        <v>0</v>
      </c>
      <c r="M92" s="18">
        <f t="shared" si="40"/>
        <v>8.75</v>
      </c>
      <c r="N92" s="19">
        <f t="shared" si="41"/>
        <v>17.5</v>
      </c>
      <c r="O92" s="17">
        <v>0.5</v>
      </c>
      <c r="P92" s="51">
        <v>0.5</v>
      </c>
      <c r="Q92" s="13">
        <v>8.4</v>
      </c>
      <c r="R92" s="14">
        <v>8.4</v>
      </c>
      <c r="S92" s="15">
        <v>8.5</v>
      </c>
      <c r="T92" s="22">
        <v>8.3000000000000007</v>
      </c>
      <c r="U92" s="18">
        <f t="shared" si="42"/>
        <v>8.4</v>
      </c>
      <c r="V92" s="19">
        <v>0</v>
      </c>
      <c r="W92" s="52">
        <f t="shared" si="43"/>
        <v>26.4</v>
      </c>
      <c r="X92" s="79"/>
    </row>
    <row r="93" spans="1:27" s="127" customFormat="1" ht="15.75" thickBot="1">
      <c r="A93" s="117"/>
      <c r="B93" s="156"/>
      <c r="C93" s="88" t="s">
        <v>189</v>
      </c>
      <c r="D93" s="87">
        <v>2004</v>
      </c>
      <c r="E93" s="87" t="s">
        <v>60</v>
      </c>
      <c r="F93" s="152"/>
      <c r="G93" s="109" t="s">
        <v>36</v>
      </c>
      <c r="H93" s="110"/>
      <c r="I93" s="110"/>
      <c r="J93" s="110"/>
      <c r="K93" s="110"/>
      <c r="L93" s="111"/>
      <c r="M93" s="25">
        <f>SUM(M90:M92)-L90-L91-L92</f>
        <v>25.75</v>
      </c>
      <c r="N93" s="26"/>
      <c r="O93" s="112" t="s">
        <v>40</v>
      </c>
      <c r="P93" s="113"/>
      <c r="Q93" s="113"/>
      <c r="R93" s="113"/>
      <c r="S93" s="113"/>
      <c r="T93" s="113"/>
      <c r="U93" s="113"/>
      <c r="V93" s="114"/>
      <c r="W93" s="45">
        <f>SUM(W90:W92)</f>
        <v>78</v>
      </c>
      <c r="X93" s="76"/>
    </row>
    <row r="94" spans="1:27" s="127" customFormat="1" ht="15.75" thickBot="1">
      <c r="A94" s="133">
        <v>3</v>
      </c>
      <c r="B94" s="136" t="s">
        <v>128</v>
      </c>
      <c r="C94" s="106" t="s">
        <v>134</v>
      </c>
      <c r="D94" s="89">
        <v>2007</v>
      </c>
      <c r="E94" s="12" t="s">
        <v>136</v>
      </c>
      <c r="F94" s="136" t="s">
        <v>137</v>
      </c>
      <c r="G94" s="3" t="s">
        <v>4</v>
      </c>
      <c r="H94" s="13">
        <v>9</v>
      </c>
      <c r="I94" s="14">
        <v>8.6999999999999993</v>
      </c>
      <c r="J94" s="15">
        <v>8.6</v>
      </c>
      <c r="K94" s="16">
        <v>8.8000000000000007</v>
      </c>
      <c r="L94" s="17">
        <v>0</v>
      </c>
      <c r="M94" s="18">
        <f>(H94+I94+J94+K94-MAX(H94:K94)-MIN(H94:K94))/2</f>
        <v>8.7499999999999964</v>
      </c>
      <c r="N94" s="19">
        <f>M94*2</f>
        <v>17.499999999999993</v>
      </c>
      <c r="O94" s="17">
        <v>0.5</v>
      </c>
      <c r="P94" s="51">
        <v>0.5</v>
      </c>
      <c r="Q94" s="13">
        <v>8.6999999999999993</v>
      </c>
      <c r="R94" s="14">
        <v>8</v>
      </c>
      <c r="S94" s="15">
        <v>8.6</v>
      </c>
      <c r="T94" s="22">
        <v>8.1999999999999993</v>
      </c>
      <c r="U94" s="18">
        <f>(Q94+R94+S94+T94-MAX(Q94:T94)-MIN(Q94:T94))/2</f>
        <v>8.4</v>
      </c>
      <c r="V94" s="19">
        <v>0</v>
      </c>
      <c r="W94" s="52">
        <f>SUM(U94,N94,P94)-L94-V94</f>
        <v>26.399999999999991</v>
      </c>
      <c r="X94" s="169" t="s">
        <v>66</v>
      </c>
    </row>
    <row r="95" spans="1:27" s="127" customFormat="1" ht="15.75" thickBot="1">
      <c r="A95" s="134"/>
      <c r="B95" s="137"/>
      <c r="C95" s="139" t="s">
        <v>97</v>
      </c>
      <c r="D95" s="242">
        <v>2003</v>
      </c>
      <c r="E95" s="154" t="s">
        <v>44</v>
      </c>
      <c r="F95" s="141"/>
      <c r="G95" s="4" t="s">
        <v>18</v>
      </c>
      <c r="H95" s="13">
        <v>8</v>
      </c>
      <c r="I95" s="14">
        <v>7.6</v>
      </c>
      <c r="J95" s="15">
        <v>7.5</v>
      </c>
      <c r="K95" s="16">
        <v>8</v>
      </c>
      <c r="L95" s="17">
        <v>0</v>
      </c>
      <c r="M95" s="18">
        <f t="shared" ref="M95:M96" si="44">(H95+I95+J95+K95-MAX(H95:K95)-MIN(H95:K95))/2</f>
        <v>7.8000000000000007</v>
      </c>
      <c r="N95" s="19">
        <f t="shared" ref="N95:N96" si="45">M95*2</f>
        <v>15.600000000000001</v>
      </c>
      <c r="O95" s="17">
        <v>50</v>
      </c>
      <c r="P95" s="51">
        <v>0.5</v>
      </c>
      <c r="Q95" s="13">
        <v>8</v>
      </c>
      <c r="R95" s="14">
        <v>8</v>
      </c>
      <c r="S95" s="15">
        <v>7.8</v>
      </c>
      <c r="T95" s="22">
        <v>7.7</v>
      </c>
      <c r="U95" s="18">
        <f t="shared" ref="U95:U96" si="46">(Q95+R95+S95+T95-MAX(Q95:T95)-MIN(Q95:T95))/2</f>
        <v>7.9</v>
      </c>
      <c r="V95" s="19">
        <v>0</v>
      </c>
      <c r="W95" s="52">
        <f t="shared" ref="W95:W96" si="47">SUM(U95,N95,P95)-L95-V95</f>
        <v>24</v>
      </c>
      <c r="X95" s="170"/>
    </row>
    <row r="96" spans="1:27" s="127" customFormat="1" ht="20.25" thickBot="1">
      <c r="A96" s="134"/>
      <c r="B96" s="137" t="s">
        <v>129</v>
      </c>
      <c r="C96" s="139"/>
      <c r="D96" s="242"/>
      <c r="E96" s="154"/>
      <c r="F96" s="141"/>
      <c r="G96" s="46" t="s">
        <v>39</v>
      </c>
      <c r="H96" s="13">
        <v>8.6</v>
      </c>
      <c r="I96" s="14">
        <v>8.6</v>
      </c>
      <c r="J96" s="15">
        <v>8.8000000000000007</v>
      </c>
      <c r="K96" s="16">
        <v>8.8000000000000007</v>
      </c>
      <c r="L96" s="17">
        <v>0</v>
      </c>
      <c r="M96" s="18">
        <f t="shared" si="44"/>
        <v>8.6999999999999993</v>
      </c>
      <c r="N96" s="19">
        <f t="shared" si="45"/>
        <v>17.399999999999999</v>
      </c>
      <c r="O96" s="17">
        <v>0.5</v>
      </c>
      <c r="P96" s="51">
        <v>0.5</v>
      </c>
      <c r="Q96" s="13">
        <v>8.4</v>
      </c>
      <c r="R96" s="14">
        <v>8.3000000000000007</v>
      </c>
      <c r="S96" s="15">
        <v>8.6</v>
      </c>
      <c r="T96" s="22">
        <v>8</v>
      </c>
      <c r="U96" s="18">
        <f t="shared" si="46"/>
        <v>8.3500000000000014</v>
      </c>
      <c r="V96" s="19">
        <v>0</v>
      </c>
      <c r="W96" s="52">
        <f t="shared" si="47"/>
        <v>26.25</v>
      </c>
      <c r="X96" s="171"/>
    </row>
    <row r="97" spans="1:24" s="127" customFormat="1" ht="15.75" thickBot="1">
      <c r="A97" s="135"/>
      <c r="B97" s="228"/>
      <c r="C97" s="88" t="s">
        <v>135</v>
      </c>
      <c r="D97" s="90">
        <v>2004</v>
      </c>
      <c r="E97" s="91" t="s">
        <v>64</v>
      </c>
      <c r="F97" s="152"/>
      <c r="G97" s="166" t="s">
        <v>36</v>
      </c>
      <c r="H97" s="167"/>
      <c r="I97" s="167"/>
      <c r="J97" s="167"/>
      <c r="K97" s="167"/>
      <c r="L97" s="168"/>
      <c r="M97" s="25">
        <f>SUM(M94:M96)-L94-L95-L96</f>
        <v>25.249999999999996</v>
      </c>
      <c r="N97" s="26"/>
      <c r="O97" s="172" t="s">
        <v>40</v>
      </c>
      <c r="P97" s="173"/>
      <c r="Q97" s="173"/>
      <c r="R97" s="173"/>
      <c r="S97" s="173"/>
      <c r="T97" s="173"/>
      <c r="U97" s="173"/>
      <c r="V97" s="174"/>
      <c r="W97" s="45">
        <f>SUM(W94:W96)</f>
        <v>76.649999999999991</v>
      </c>
      <c r="X97" s="76">
        <f>M97</f>
        <v>25.249999999999996</v>
      </c>
    </row>
    <row r="98" spans="1:24" s="127" customFormat="1" ht="15.75" thickBot="1">
      <c r="A98" s="134">
        <v>3</v>
      </c>
      <c r="B98" s="136" t="s">
        <v>128</v>
      </c>
      <c r="C98" s="106" t="s">
        <v>138</v>
      </c>
      <c r="D98" s="89">
        <v>2007</v>
      </c>
      <c r="E98" s="12" t="s">
        <v>140</v>
      </c>
      <c r="F98" s="136" t="s">
        <v>137</v>
      </c>
      <c r="G98" s="77" t="s">
        <v>4</v>
      </c>
      <c r="H98" s="13">
        <v>8.5</v>
      </c>
      <c r="I98" s="14">
        <v>8.6999999999999993</v>
      </c>
      <c r="J98" s="15">
        <v>8.3000000000000007</v>
      </c>
      <c r="K98" s="16">
        <v>8.6999999999999993</v>
      </c>
      <c r="L98" s="17">
        <v>0</v>
      </c>
      <c r="M98" s="18">
        <f>(H98+I98+J98+K98-MAX(H98:K98)-MIN(H98:K98))/2</f>
        <v>8.6000000000000014</v>
      </c>
      <c r="N98" s="19">
        <f>M98*2</f>
        <v>17.200000000000003</v>
      </c>
      <c r="O98" s="17">
        <v>0.5</v>
      </c>
      <c r="P98" s="51">
        <v>0.5</v>
      </c>
      <c r="Q98" s="13">
        <v>8.3000000000000007</v>
      </c>
      <c r="R98" s="14">
        <v>8.4</v>
      </c>
      <c r="S98" s="15">
        <v>8.8000000000000007</v>
      </c>
      <c r="T98" s="22">
        <v>8.1</v>
      </c>
      <c r="U98" s="18">
        <f>(Q98+R98+S98+T98-MAX(Q98:T98)-MIN(Q98:T98))/2</f>
        <v>8.3500000000000014</v>
      </c>
      <c r="V98" s="19">
        <v>0.3</v>
      </c>
      <c r="W98" s="52">
        <f>SUM(U98,N98,P98)-L98-V98</f>
        <v>25.750000000000004</v>
      </c>
      <c r="X98" s="170" t="s">
        <v>66</v>
      </c>
    </row>
    <row r="99" spans="1:24" s="127" customFormat="1" ht="15.75" thickBot="1">
      <c r="A99" s="134"/>
      <c r="B99" s="137"/>
      <c r="C99" s="139" t="s">
        <v>78</v>
      </c>
      <c r="D99" s="242">
        <v>2005</v>
      </c>
      <c r="E99" s="154" t="s">
        <v>60</v>
      </c>
      <c r="F99" s="141"/>
      <c r="G99" s="4" t="s">
        <v>18</v>
      </c>
      <c r="H99" s="13">
        <v>8.9</v>
      </c>
      <c r="I99" s="14">
        <v>8.8000000000000007</v>
      </c>
      <c r="J99" s="15">
        <v>8.9</v>
      </c>
      <c r="K99" s="16">
        <v>8.8000000000000007</v>
      </c>
      <c r="L99" s="17">
        <v>0</v>
      </c>
      <c r="M99" s="18">
        <f t="shared" ref="M99:M100" si="48">(H99+I99+J99+K99-MAX(H99:K99)-MIN(H99:K99))/2</f>
        <v>8.8500000000000032</v>
      </c>
      <c r="N99" s="19">
        <f t="shared" ref="N99:N100" si="49">M99*2</f>
        <v>17.700000000000006</v>
      </c>
      <c r="O99" s="17">
        <v>0.5</v>
      </c>
      <c r="P99" s="51">
        <v>0.5</v>
      </c>
      <c r="Q99" s="13">
        <v>8.1</v>
      </c>
      <c r="R99" s="14">
        <v>7.8</v>
      </c>
      <c r="S99" s="15">
        <v>8.1</v>
      </c>
      <c r="T99" s="22">
        <v>7.9</v>
      </c>
      <c r="U99" s="18">
        <f t="shared" ref="U99:U100" si="50">(Q99+R99+S99+T99-MAX(Q99:T99)-MIN(Q99:T99))/2</f>
        <v>7.9999999999999982</v>
      </c>
      <c r="V99" s="19">
        <v>0</v>
      </c>
      <c r="W99" s="52">
        <f t="shared" ref="W99:W100" si="51">SUM(U99,N99,P99)-L99-V99</f>
        <v>26.200000000000003</v>
      </c>
      <c r="X99" s="170"/>
    </row>
    <row r="100" spans="1:24" s="127" customFormat="1" ht="20.25" customHeight="1" thickBot="1">
      <c r="A100" s="134"/>
      <c r="B100" s="137" t="s">
        <v>129</v>
      </c>
      <c r="C100" s="139"/>
      <c r="D100" s="242"/>
      <c r="E100" s="154"/>
      <c r="F100" s="141"/>
      <c r="G100" s="46" t="s">
        <v>39</v>
      </c>
      <c r="H100" s="13">
        <v>8</v>
      </c>
      <c r="I100" s="14">
        <v>8.1</v>
      </c>
      <c r="J100" s="15">
        <v>8.3000000000000007</v>
      </c>
      <c r="K100" s="16">
        <v>8.3000000000000007</v>
      </c>
      <c r="L100" s="17">
        <v>0</v>
      </c>
      <c r="M100" s="18">
        <f t="shared" si="48"/>
        <v>8.2000000000000011</v>
      </c>
      <c r="N100" s="19">
        <f t="shared" si="49"/>
        <v>16.400000000000002</v>
      </c>
      <c r="O100" s="17">
        <v>0.5</v>
      </c>
      <c r="P100" s="51">
        <v>0.5</v>
      </c>
      <c r="Q100" s="13">
        <v>8</v>
      </c>
      <c r="R100" s="14">
        <v>7.9</v>
      </c>
      <c r="S100" s="15">
        <v>8.5</v>
      </c>
      <c r="T100" s="22">
        <v>8.1999999999999993</v>
      </c>
      <c r="U100" s="18">
        <f t="shared" si="50"/>
        <v>8.0999999999999979</v>
      </c>
      <c r="V100" s="19">
        <v>0.3</v>
      </c>
      <c r="W100" s="52">
        <f t="shared" si="51"/>
        <v>24.7</v>
      </c>
      <c r="X100" s="171"/>
    </row>
    <row r="101" spans="1:24" s="127" customFormat="1" ht="15.75" thickBot="1">
      <c r="A101" s="135"/>
      <c r="B101" s="228"/>
      <c r="C101" s="88" t="s">
        <v>139</v>
      </c>
      <c r="D101" s="90">
        <v>2006</v>
      </c>
      <c r="E101" s="91" t="s">
        <v>64</v>
      </c>
      <c r="F101" s="152"/>
      <c r="G101" s="166" t="s">
        <v>36</v>
      </c>
      <c r="H101" s="167"/>
      <c r="I101" s="167"/>
      <c r="J101" s="167"/>
      <c r="K101" s="167"/>
      <c r="L101" s="168"/>
      <c r="M101" s="25">
        <f>SUM(M98:M100)-L98-L99-L100</f>
        <v>25.650000000000006</v>
      </c>
      <c r="N101" s="26"/>
      <c r="O101" s="172" t="s">
        <v>40</v>
      </c>
      <c r="P101" s="173"/>
      <c r="Q101" s="173"/>
      <c r="R101" s="173"/>
      <c r="S101" s="173"/>
      <c r="T101" s="173"/>
      <c r="U101" s="173"/>
      <c r="V101" s="174"/>
      <c r="W101" s="45">
        <f>SUM(W98:W100)</f>
        <v>76.650000000000006</v>
      </c>
      <c r="X101" s="76">
        <f>M101</f>
        <v>25.650000000000006</v>
      </c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38"/>
      <c r="B103" s="43"/>
      <c r="C103" s="55"/>
      <c r="D103" s="33"/>
      <c r="E103" s="33"/>
      <c r="F103" s="7"/>
      <c r="G103" s="40"/>
      <c r="H103" s="40"/>
      <c r="I103" s="40"/>
      <c r="J103" s="40"/>
      <c r="K103" s="40"/>
      <c r="L103" s="40"/>
      <c r="M103" s="28"/>
      <c r="N103" s="29"/>
      <c r="O103" s="41"/>
      <c r="P103" s="41"/>
      <c r="Q103" s="41"/>
      <c r="R103" s="41"/>
      <c r="S103" s="41"/>
      <c r="T103" s="41"/>
      <c r="U103" s="41"/>
      <c r="V103" s="41"/>
      <c r="W103" s="30"/>
      <c r="X103" s="31"/>
    </row>
    <row r="104" spans="1:24">
      <c r="A104" s="38"/>
      <c r="B104" s="49"/>
      <c r="C104" s="212" t="s">
        <v>41</v>
      </c>
      <c r="D104" s="212"/>
      <c r="E104" s="212"/>
      <c r="F104" s="212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32"/>
      <c r="S104" s="5"/>
      <c r="T104" s="69" t="s">
        <v>71</v>
      </c>
      <c r="U104" s="69"/>
      <c r="V104" s="50"/>
      <c r="W104" s="30"/>
      <c r="X104" s="31"/>
    </row>
    <row r="105" spans="1:24">
      <c r="A105" s="38"/>
      <c r="B105" s="49"/>
      <c r="C105" s="118" t="s">
        <v>75</v>
      </c>
      <c r="D105" s="5"/>
      <c r="E105" s="5"/>
      <c r="F105" s="32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32"/>
      <c r="S105" s="5"/>
      <c r="T105" s="69" t="s">
        <v>45</v>
      </c>
      <c r="U105" s="69"/>
      <c r="V105" s="50"/>
      <c r="W105" s="30"/>
      <c r="X105" s="31"/>
    </row>
    <row r="106" spans="1:24" ht="15.75">
      <c r="A106" s="38"/>
      <c r="B106" s="49"/>
      <c r="C106" s="118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32"/>
      <c r="S106" s="5"/>
      <c r="T106" s="129"/>
      <c r="U106" s="129"/>
      <c r="V106" s="50"/>
      <c r="W106" s="30"/>
      <c r="X106" s="31"/>
    </row>
    <row r="107" spans="1:24">
      <c r="A107" s="38"/>
      <c r="B107" s="49"/>
      <c r="C107" s="175" t="s">
        <v>13</v>
      </c>
      <c r="D107" s="175"/>
      <c r="E107" s="175"/>
      <c r="F107" s="175"/>
      <c r="G107" s="175"/>
      <c r="H107" s="175"/>
      <c r="I107" s="5"/>
      <c r="J107" s="5"/>
      <c r="K107" s="5"/>
      <c r="L107" s="32"/>
      <c r="M107" s="5"/>
      <c r="N107" s="5"/>
      <c r="O107" s="5"/>
      <c r="P107" s="5"/>
      <c r="Q107" s="5"/>
      <c r="R107" s="5"/>
      <c r="S107" s="5"/>
      <c r="T107" s="69" t="s">
        <v>70</v>
      </c>
      <c r="U107" s="69"/>
      <c r="V107" s="50"/>
      <c r="W107" s="30"/>
      <c r="X107" s="31"/>
    </row>
    <row r="108" spans="1:24">
      <c r="A108" s="38"/>
      <c r="B108" s="49"/>
      <c r="C108" s="118" t="s">
        <v>74</v>
      </c>
      <c r="D108" s="118"/>
      <c r="E108" s="118"/>
      <c r="F108" s="5"/>
      <c r="G108" s="5"/>
      <c r="H108" s="5"/>
      <c r="I108" s="33"/>
      <c r="J108" s="5"/>
      <c r="K108" s="5"/>
      <c r="L108" s="32"/>
      <c r="M108" s="5"/>
      <c r="N108" s="5"/>
      <c r="O108" s="5"/>
      <c r="P108" s="5"/>
      <c r="Q108" s="5"/>
      <c r="R108" s="5"/>
      <c r="S108" s="5"/>
      <c r="T108" s="69" t="s">
        <v>61</v>
      </c>
      <c r="U108" s="69"/>
      <c r="V108" s="50"/>
      <c r="W108" s="30"/>
      <c r="X108" s="31"/>
    </row>
    <row r="109" spans="1:24">
      <c r="A109" s="38"/>
      <c r="B109" s="49"/>
      <c r="C109" s="32"/>
      <c r="D109" s="32"/>
      <c r="E109" s="32"/>
      <c r="F109" s="32"/>
      <c r="G109" s="32"/>
      <c r="H109" s="32"/>
      <c r="I109" s="32"/>
      <c r="J109" s="32"/>
      <c r="K109" s="32"/>
      <c r="L109" s="34"/>
      <c r="M109" s="34"/>
      <c r="N109" s="34"/>
      <c r="O109" s="34"/>
      <c r="P109" s="34"/>
      <c r="Q109" s="34"/>
      <c r="R109" s="34"/>
      <c r="S109" s="34"/>
      <c r="T109" s="69"/>
      <c r="U109" s="69"/>
      <c r="V109" s="50"/>
      <c r="W109" s="30"/>
      <c r="X109" s="31"/>
    </row>
    <row r="110" spans="1:24">
      <c r="A110" s="38"/>
      <c r="B110" s="49"/>
      <c r="C110" s="175" t="s">
        <v>14</v>
      </c>
      <c r="D110" s="175"/>
      <c r="E110" s="175"/>
      <c r="F110" s="175"/>
      <c r="G110" s="175"/>
      <c r="H110" s="175"/>
      <c r="I110" s="35"/>
      <c r="J110" s="36"/>
      <c r="K110" s="36"/>
      <c r="L110" s="36"/>
      <c r="M110" s="36"/>
      <c r="N110" s="36"/>
      <c r="O110" s="36"/>
      <c r="P110" s="36"/>
      <c r="Q110" s="32"/>
      <c r="R110" s="5"/>
      <c r="S110" s="5"/>
      <c r="T110" s="69" t="s">
        <v>72</v>
      </c>
      <c r="U110" s="69"/>
      <c r="V110" s="50"/>
      <c r="W110" s="30"/>
      <c r="X110" s="31"/>
    </row>
    <row r="111" spans="1:24">
      <c r="A111" s="38"/>
      <c r="B111" s="49"/>
      <c r="C111" s="118" t="s">
        <v>74</v>
      </c>
      <c r="D111" s="118"/>
      <c r="E111" s="118"/>
      <c r="F111" s="5"/>
      <c r="G111" s="5"/>
      <c r="H111" s="5"/>
      <c r="I111" s="35"/>
      <c r="J111" s="36"/>
      <c r="K111" s="36"/>
      <c r="L111" s="36"/>
      <c r="M111" s="36"/>
      <c r="N111" s="36"/>
      <c r="O111" s="36"/>
      <c r="P111" s="36"/>
      <c r="Q111" s="32"/>
      <c r="R111" s="5"/>
      <c r="S111" s="5"/>
      <c r="T111" s="69" t="s">
        <v>73</v>
      </c>
      <c r="U111" s="69"/>
      <c r="V111" s="50"/>
      <c r="W111" s="30"/>
      <c r="X111" s="31"/>
    </row>
    <row r="112" spans="1:24">
      <c r="A112" s="38"/>
      <c r="B112" s="43"/>
      <c r="C112" s="78"/>
      <c r="D112" s="39"/>
      <c r="E112" s="39"/>
      <c r="F112" s="7"/>
      <c r="G112" s="40"/>
      <c r="H112" s="40"/>
      <c r="I112" s="40"/>
      <c r="J112" s="40"/>
      <c r="K112" s="40"/>
      <c r="L112" s="40"/>
      <c r="M112" s="28"/>
      <c r="N112" s="29"/>
      <c r="O112" s="41"/>
      <c r="P112" s="41"/>
      <c r="Q112" s="41"/>
      <c r="R112" s="41"/>
      <c r="S112" s="41"/>
      <c r="T112" s="48"/>
      <c r="U112" s="48"/>
      <c r="V112" s="48"/>
      <c r="W112" s="30"/>
      <c r="X112" s="31"/>
    </row>
    <row r="113" spans="1:24">
      <c r="A113" s="38"/>
      <c r="B113" s="49"/>
      <c r="C113" s="118"/>
      <c r="D113" s="118"/>
      <c r="E113" s="118"/>
      <c r="F113" s="5"/>
      <c r="G113" s="5"/>
      <c r="H113" s="5"/>
      <c r="I113" s="35"/>
      <c r="J113" s="36"/>
      <c r="K113" s="36"/>
      <c r="L113" s="36"/>
      <c r="M113" s="36"/>
      <c r="N113" s="36"/>
      <c r="O113" s="36"/>
      <c r="P113" s="36"/>
      <c r="Q113" s="32"/>
      <c r="R113" s="5"/>
      <c r="S113" s="5"/>
      <c r="T113" s="69"/>
      <c r="U113" s="69"/>
      <c r="V113" s="50"/>
      <c r="W113" s="30"/>
      <c r="X113" s="31"/>
    </row>
    <row r="114" spans="1:24">
      <c r="A114" s="38"/>
      <c r="B114" s="49"/>
      <c r="C114" s="118"/>
      <c r="D114" s="118"/>
      <c r="E114" s="118"/>
      <c r="F114" s="5"/>
      <c r="G114" s="5"/>
      <c r="H114" s="5"/>
      <c r="I114" s="35"/>
      <c r="J114" s="36"/>
      <c r="K114" s="36"/>
      <c r="L114" s="36"/>
      <c r="M114" s="36"/>
      <c r="N114" s="36"/>
      <c r="O114" s="36"/>
      <c r="P114" s="36"/>
      <c r="Q114" s="32"/>
      <c r="R114" s="5"/>
      <c r="S114" s="5"/>
      <c r="T114" s="69"/>
      <c r="U114" s="69"/>
      <c r="V114" s="50"/>
      <c r="W114" s="30"/>
      <c r="X114" s="31"/>
    </row>
    <row r="115" spans="1:24">
      <c r="A115" s="38"/>
      <c r="B115" s="49"/>
      <c r="C115" s="118"/>
      <c r="D115" s="118"/>
      <c r="E115" s="118"/>
      <c r="F115" s="5"/>
      <c r="G115" s="5"/>
      <c r="H115" s="5"/>
      <c r="I115" s="35"/>
      <c r="J115" s="36"/>
      <c r="K115" s="36"/>
      <c r="L115" s="36"/>
      <c r="M115" s="36"/>
      <c r="N115" s="36"/>
      <c r="O115" s="36"/>
      <c r="P115" s="36"/>
      <c r="Q115" s="32"/>
      <c r="R115" s="5"/>
      <c r="S115" s="5"/>
      <c r="T115" s="69"/>
      <c r="U115" s="69"/>
      <c r="V115" s="50"/>
      <c r="W115" s="30"/>
      <c r="X115" s="31"/>
    </row>
  </sheetData>
  <mergeCells count="216">
    <mergeCell ref="B96:B97"/>
    <mergeCell ref="D56:D57"/>
    <mergeCell ref="F59:F62"/>
    <mergeCell ref="C29:F29"/>
    <mergeCell ref="F45:F46"/>
    <mergeCell ref="G54:L54"/>
    <mergeCell ref="B92:B93"/>
    <mergeCell ref="D87:D88"/>
    <mergeCell ref="B88:B89"/>
    <mergeCell ref="E95:E96"/>
    <mergeCell ref="E87:E88"/>
    <mergeCell ref="D45:D46"/>
    <mergeCell ref="E45:E46"/>
    <mergeCell ref="B65:B66"/>
    <mergeCell ref="D43:E43"/>
    <mergeCell ref="C60:C61"/>
    <mergeCell ref="E60:E61"/>
    <mergeCell ref="D84:D85"/>
    <mergeCell ref="D20:D21"/>
    <mergeCell ref="B98:B99"/>
    <mergeCell ref="O101:V101"/>
    <mergeCell ref="G97:L97"/>
    <mergeCell ref="O97:V97"/>
    <mergeCell ref="E99:E100"/>
    <mergeCell ref="A44:X44"/>
    <mergeCell ref="D52:D53"/>
    <mergeCell ref="C52:C53"/>
    <mergeCell ref="M45:M46"/>
    <mergeCell ref="C91:C92"/>
    <mergeCell ref="D91:D92"/>
    <mergeCell ref="E91:E92"/>
    <mergeCell ref="A45:A46"/>
    <mergeCell ref="B53:B54"/>
    <mergeCell ref="B51:B52"/>
    <mergeCell ref="C32:H32"/>
    <mergeCell ref="C35:H35"/>
    <mergeCell ref="O58:V58"/>
    <mergeCell ref="V84:V85"/>
    <mergeCell ref="D82:E82"/>
    <mergeCell ref="A98:A101"/>
    <mergeCell ref="X59:X61"/>
    <mergeCell ref="W45:W46"/>
    <mergeCell ref="M13:M14"/>
    <mergeCell ref="O22:V22"/>
    <mergeCell ref="P13:P14"/>
    <mergeCell ref="X86:X88"/>
    <mergeCell ref="O89:V89"/>
    <mergeCell ref="N45:N46"/>
    <mergeCell ref="X45:X46"/>
    <mergeCell ref="W84:W85"/>
    <mergeCell ref="F51:F54"/>
    <mergeCell ref="F86:F89"/>
    <mergeCell ref="G89:L89"/>
    <mergeCell ref="P45:P46"/>
    <mergeCell ref="O54:V54"/>
    <mergeCell ref="U45:U46"/>
    <mergeCell ref="G66:L66"/>
    <mergeCell ref="O66:V66"/>
    <mergeCell ref="F43:G43"/>
    <mergeCell ref="G22:L22"/>
    <mergeCell ref="X23:X25"/>
    <mergeCell ref="N84:N85"/>
    <mergeCell ref="F47:F50"/>
    <mergeCell ref="X47:X49"/>
    <mergeCell ref="F82:G82"/>
    <mergeCell ref="A63:A66"/>
    <mergeCell ref="B63:B64"/>
    <mergeCell ref="F63:F66"/>
    <mergeCell ref="X63:X65"/>
    <mergeCell ref="C64:C65"/>
    <mergeCell ref="C99:C100"/>
    <mergeCell ref="D99:D100"/>
    <mergeCell ref="G13:G14"/>
    <mergeCell ref="X94:X96"/>
    <mergeCell ref="C95:C96"/>
    <mergeCell ref="F13:F14"/>
    <mergeCell ref="X13:X14"/>
    <mergeCell ref="X19:X21"/>
    <mergeCell ref="O13:O14"/>
    <mergeCell ref="U13:U14"/>
    <mergeCell ref="V13:V14"/>
    <mergeCell ref="O18:V18"/>
    <mergeCell ref="E56:E57"/>
    <mergeCell ref="V45:V46"/>
    <mergeCell ref="O84:O85"/>
    <mergeCell ref="P84:P85"/>
    <mergeCell ref="H13:K13"/>
    <mergeCell ref="L13:L14"/>
    <mergeCell ref="C20:C21"/>
    <mergeCell ref="A8:A11"/>
    <mergeCell ref="B8:B9"/>
    <mergeCell ref="B10:B11"/>
    <mergeCell ref="X8:X10"/>
    <mergeCell ref="G11:L11"/>
    <mergeCell ref="O11:V11"/>
    <mergeCell ref="F8:F11"/>
    <mergeCell ref="C9:C10"/>
    <mergeCell ref="D9:D10"/>
    <mergeCell ref="E9:E10"/>
    <mergeCell ref="A15:A18"/>
    <mergeCell ref="A13:A14"/>
    <mergeCell ref="B17:B18"/>
    <mergeCell ref="E16:E17"/>
    <mergeCell ref="C16:C17"/>
    <mergeCell ref="G18:L18"/>
    <mergeCell ref="B15:B16"/>
    <mergeCell ref="X98:X100"/>
    <mergeCell ref="B59:B60"/>
    <mergeCell ref="H45:K45"/>
    <mergeCell ref="E52:E53"/>
    <mergeCell ref="G45:G46"/>
    <mergeCell ref="W13:W14"/>
    <mergeCell ref="D13:D14"/>
    <mergeCell ref="F15:F18"/>
    <mergeCell ref="F19:F22"/>
    <mergeCell ref="Q13:T13"/>
    <mergeCell ref="N13:N14"/>
    <mergeCell ref="E13:E14"/>
    <mergeCell ref="D16:D17"/>
    <mergeCell ref="A94:A97"/>
    <mergeCell ref="A19:A22"/>
    <mergeCell ref="D64:D65"/>
    <mergeCell ref="E64:E65"/>
    <mergeCell ref="A12:X12"/>
    <mergeCell ref="X15:X17"/>
    <mergeCell ref="C13:C14"/>
    <mergeCell ref="C107:H107"/>
    <mergeCell ref="C110:H110"/>
    <mergeCell ref="F98:F101"/>
    <mergeCell ref="M84:M85"/>
    <mergeCell ref="C87:C88"/>
    <mergeCell ref="A39:X39"/>
    <mergeCell ref="A40:X40"/>
    <mergeCell ref="X51:X53"/>
    <mergeCell ref="X55:X57"/>
    <mergeCell ref="A51:A54"/>
    <mergeCell ref="C56:C57"/>
    <mergeCell ref="B55:B56"/>
    <mergeCell ref="A59:A62"/>
    <mergeCell ref="A83:X83"/>
    <mergeCell ref="C84:C85"/>
    <mergeCell ref="G58:L58"/>
    <mergeCell ref="Q84:T84"/>
    <mergeCell ref="U84:U85"/>
    <mergeCell ref="Q45:T45"/>
    <mergeCell ref="D95:D96"/>
    <mergeCell ref="A86:A89"/>
    <mergeCell ref="A1:X1"/>
    <mergeCell ref="A2:X2"/>
    <mergeCell ref="A5:X5"/>
    <mergeCell ref="E6:E7"/>
    <mergeCell ref="N6:N7"/>
    <mergeCell ref="A6:A7"/>
    <mergeCell ref="M6:M7"/>
    <mergeCell ref="D6:D7"/>
    <mergeCell ref="F6:F7"/>
    <mergeCell ref="U6:U7"/>
    <mergeCell ref="X6:X7"/>
    <mergeCell ref="C6:C7"/>
    <mergeCell ref="W6:W7"/>
    <mergeCell ref="G6:G7"/>
    <mergeCell ref="V6:V7"/>
    <mergeCell ref="L6:L7"/>
    <mergeCell ref="D4:G4"/>
    <mergeCell ref="H6:K6"/>
    <mergeCell ref="Q6:T6"/>
    <mergeCell ref="O6:O7"/>
    <mergeCell ref="P6:P7"/>
    <mergeCell ref="A55:A58"/>
    <mergeCell ref="L45:L46"/>
    <mergeCell ref="A23:A26"/>
    <mergeCell ref="B23:B26"/>
    <mergeCell ref="F23:F26"/>
    <mergeCell ref="E20:E21"/>
    <mergeCell ref="B19:B22"/>
    <mergeCell ref="O45:O46"/>
    <mergeCell ref="B61:B62"/>
    <mergeCell ref="O62:V62"/>
    <mergeCell ref="C45:C46"/>
    <mergeCell ref="C24:C25"/>
    <mergeCell ref="D24:D25"/>
    <mergeCell ref="E24:E25"/>
    <mergeCell ref="G26:L26"/>
    <mergeCell ref="O26:V26"/>
    <mergeCell ref="C48:C49"/>
    <mergeCell ref="D48:D49"/>
    <mergeCell ref="E48:E49"/>
    <mergeCell ref="B49:B50"/>
    <mergeCell ref="G50:L50"/>
    <mergeCell ref="O50:V50"/>
    <mergeCell ref="A47:A50"/>
    <mergeCell ref="B47:B48"/>
    <mergeCell ref="C104:F104"/>
    <mergeCell ref="B100:B101"/>
    <mergeCell ref="G101:L101"/>
    <mergeCell ref="B57:B58"/>
    <mergeCell ref="B86:B87"/>
    <mergeCell ref="D60:D61"/>
    <mergeCell ref="F55:F58"/>
    <mergeCell ref="G62:L62"/>
    <mergeCell ref="C68:F68"/>
    <mergeCell ref="C71:H71"/>
    <mergeCell ref="C74:H74"/>
    <mergeCell ref="A79:X79"/>
    <mergeCell ref="B94:B95"/>
    <mergeCell ref="F94:F97"/>
    <mergeCell ref="G84:G85"/>
    <mergeCell ref="H84:K84"/>
    <mergeCell ref="L84:L85"/>
    <mergeCell ref="B90:B91"/>
    <mergeCell ref="F90:F93"/>
    <mergeCell ref="A84:A85"/>
    <mergeCell ref="A78:X78"/>
    <mergeCell ref="E84:E85"/>
    <mergeCell ref="F84:F85"/>
    <mergeCell ref="X84:X85"/>
  </mergeCells>
  <phoneticPr fontId="0" type="noConversion"/>
  <printOptions horizontalCentered="1"/>
  <pageMargins left="0.23622047244094491" right="0.23622047244094491" top="0.11811023622047245" bottom="0.11811023622047245" header="3.937007874015748E-2" footer="3.937007874015748E-2"/>
  <pageSetup paperSize="9" scale="65" fitToHeight="0" orientation="landscape" verticalDpi="360" r:id="rId1"/>
  <headerFooter alignWithMargins="0"/>
  <rowBreaks count="2" manualBreakCount="2">
    <brk id="37" max="23" man="1"/>
    <brk id="76" max="23" man="1"/>
  </rowBreaks>
  <colBreaks count="1" manualBreakCount="1">
    <brk id="2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62"/>
  <sheetViews>
    <sheetView tabSelected="1" view="pageBreakPreview" topLeftCell="A34" zoomScale="80" zoomScaleSheetLayoutView="80" workbookViewId="0">
      <selection activeCell="W23" sqref="W23"/>
    </sheetView>
  </sheetViews>
  <sheetFormatPr defaultColWidth="9.140625" defaultRowHeight="15"/>
  <cols>
    <col min="1" max="1" width="3.28515625" style="8" customWidth="1"/>
    <col min="2" max="2" width="15.5703125" style="8" customWidth="1"/>
    <col min="3" max="3" width="23.85546875" style="8" customWidth="1"/>
    <col min="4" max="4" width="6.42578125" style="8" customWidth="1"/>
    <col min="5" max="5" width="6" style="8" customWidth="1"/>
    <col min="6" max="6" width="17.28515625" style="8" customWidth="1"/>
    <col min="7" max="7" width="14.7109375" style="8" customWidth="1"/>
    <col min="8" max="11" width="5.7109375" style="8" customWidth="1"/>
    <col min="12" max="12" width="8.7109375" style="8" customWidth="1"/>
    <col min="13" max="13" width="8.42578125" style="8" customWidth="1"/>
    <col min="14" max="16" width="8.5703125" style="8" customWidth="1"/>
    <col min="17" max="20" width="5.7109375" style="8" customWidth="1"/>
    <col min="21" max="21" width="8.5703125" style="8" customWidth="1"/>
    <col min="22" max="22" width="8.7109375" style="8" customWidth="1"/>
    <col min="23" max="23" width="10.7109375" style="8" customWidth="1"/>
    <col min="24" max="24" width="8.28515625" style="8" customWidth="1"/>
    <col min="25" max="16384" width="9.140625" style="1"/>
  </cols>
  <sheetData>
    <row r="2" spans="1:27" ht="20.100000000000001" customHeight="1">
      <c r="A2" s="198" t="s">
        <v>68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7" ht="20.100000000000001" customHeight="1">
      <c r="A3" s="198" t="s">
        <v>264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7" ht="20.100000000000001" customHeight="1">
      <c r="C4" s="9"/>
      <c r="D4" s="9"/>
    </row>
    <row r="5" spans="1:27" ht="20.100000000000001" customHeight="1">
      <c r="C5" s="9"/>
      <c r="D5" s="9"/>
    </row>
    <row r="6" spans="1:27" ht="20.100000000000001" customHeight="1" thickBot="1">
      <c r="B6" s="220" t="s">
        <v>224</v>
      </c>
      <c r="C6" s="220"/>
      <c r="G6" s="9"/>
      <c r="P6" s="9" t="s">
        <v>69</v>
      </c>
    </row>
    <row r="7" spans="1:27" ht="20.100000000000001" customHeight="1" thickBot="1">
      <c r="A7" s="190" t="s">
        <v>126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2"/>
    </row>
    <row r="8" spans="1:27" ht="20.100000000000001" customHeight="1" thickBot="1">
      <c r="A8" s="178" t="s">
        <v>0</v>
      </c>
      <c r="B8" s="10" t="s">
        <v>2</v>
      </c>
      <c r="C8" s="178" t="s">
        <v>1</v>
      </c>
      <c r="D8" s="238" t="s">
        <v>28</v>
      </c>
      <c r="E8" s="237" t="s">
        <v>27</v>
      </c>
      <c r="F8" s="208" t="s">
        <v>17</v>
      </c>
      <c r="G8" s="189" t="s">
        <v>3</v>
      </c>
      <c r="H8" s="183" t="s">
        <v>37</v>
      </c>
      <c r="I8" s="184"/>
      <c r="J8" s="184"/>
      <c r="K8" s="185"/>
      <c r="L8" s="182" t="s">
        <v>32</v>
      </c>
      <c r="M8" s="182" t="s">
        <v>33</v>
      </c>
      <c r="N8" s="182" t="s">
        <v>34</v>
      </c>
      <c r="O8" s="206" t="s">
        <v>26</v>
      </c>
      <c r="P8" s="181" t="s">
        <v>31</v>
      </c>
      <c r="Q8" s="183" t="s">
        <v>38</v>
      </c>
      <c r="R8" s="184"/>
      <c r="S8" s="184"/>
      <c r="T8" s="185"/>
      <c r="U8" s="182" t="s">
        <v>30</v>
      </c>
      <c r="V8" s="182" t="s">
        <v>29</v>
      </c>
      <c r="W8" s="182" t="s">
        <v>35</v>
      </c>
      <c r="X8" s="182" t="s">
        <v>42</v>
      </c>
    </row>
    <row r="9" spans="1:27" ht="20.100000000000001" customHeight="1" thickBot="1">
      <c r="A9" s="207"/>
      <c r="B9" s="11" t="s">
        <v>16</v>
      </c>
      <c r="C9" s="207"/>
      <c r="D9" s="249"/>
      <c r="E9" s="229"/>
      <c r="F9" s="160"/>
      <c r="G9" s="162"/>
      <c r="H9" s="126" t="s">
        <v>19</v>
      </c>
      <c r="I9" s="126" t="s">
        <v>20</v>
      </c>
      <c r="J9" s="126" t="s">
        <v>21</v>
      </c>
      <c r="K9" s="126" t="s">
        <v>22</v>
      </c>
      <c r="L9" s="150" t="s">
        <v>11</v>
      </c>
      <c r="M9" s="150" t="s">
        <v>23</v>
      </c>
      <c r="N9" s="150" t="s">
        <v>24</v>
      </c>
      <c r="O9" s="164"/>
      <c r="P9" s="158" t="s">
        <v>25</v>
      </c>
      <c r="Q9" s="126" t="s">
        <v>5</v>
      </c>
      <c r="R9" s="126" t="s">
        <v>6</v>
      </c>
      <c r="S9" s="126" t="s">
        <v>7</v>
      </c>
      <c r="T9" s="126" t="s">
        <v>8</v>
      </c>
      <c r="U9" s="150" t="s">
        <v>10</v>
      </c>
      <c r="V9" s="150" t="s">
        <v>9</v>
      </c>
      <c r="W9" s="150" t="s">
        <v>12</v>
      </c>
      <c r="X9" s="150" t="s">
        <v>15</v>
      </c>
    </row>
    <row r="10" spans="1:27" s="127" customFormat="1" ht="20.100000000000001" customHeight="1" thickBot="1">
      <c r="A10" s="133">
        <v>1</v>
      </c>
      <c r="B10" s="136" t="s">
        <v>103</v>
      </c>
      <c r="C10" s="82" t="s">
        <v>223</v>
      </c>
      <c r="D10" s="12">
        <v>2003</v>
      </c>
      <c r="E10" s="12" t="s">
        <v>60</v>
      </c>
      <c r="F10" s="136" t="s">
        <v>62</v>
      </c>
      <c r="G10" s="3" t="s">
        <v>4</v>
      </c>
      <c r="H10" s="13">
        <v>9</v>
      </c>
      <c r="I10" s="14">
        <v>9</v>
      </c>
      <c r="J10" s="15">
        <v>9.1</v>
      </c>
      <c r="K10" s="16">
        <v>9.1</v>
      </c>
      <c r="L10" s="17">
        <v>0</v>
      </c>
      <c r="M10" s="18">
        <f>(H10+I10+J10+K10-MAX(H10:K10)-MIN(H10:K10))/2</f>
        <v>9.0500000000000007</v>
      </c>
      <c r="N10" s="47">
        <f>M10*2</f>
        <v>18.100000000000001</v>
      </c>
      <c r="O10" s="20">
        <v>98</v>
      </c>
      <c r="P10" s="51">
        <v>0.98</v>
      </c>
      <c r="Q10" s="13">
        <v>8.4</v>
      </c>
      <c r="R10" s="14">
        <v>8.6999999999999993</v>
      </c>
      <c r="S10" s="15">
        <v>8.6999999999999993</v>
      </c>
      <c r="T10" s="16">
        <v>8.5</v>
      </c>
      <c r="U10" s="18">
        <f>(Q10+R10+S10+T10-MAX(Q10:T10)-MIN(Q10:T10))/2</f>
        <v>8.5999999999999979</v>
      </c>
      <c r="V10" s="19">
        <v>0</v>
      </c>
      <c r="W10" s="52">
        <f>SUM(U10,N10,P10)-L10-V10</f>
        <v>27.68</v>
      </c>
      <c r="X10" s="153" t="s">
        <v>44</v>
      </c>
    </row>
    <row r="11" spans="1:27" s="127" customFormat="1" ht="20.100000000000001" customHeight="1" thickBot="1">
      <c r="A11" s="134"/>
      <c r="B11" s="137"/>
      <c r="C11" s="84" t="s">
        <v>127</v>
      </c>
      <c r="D11" s="85">
        <v>2001</v>
      </c>
      <c r="E11" s="85" t="s">
        <v>60</v>
      </c>
      <c r="F11" s="137"/>
      <c r="G11" s="4" t="s">
        <v>18</v>
      </c>
      <c r="H11" s="13">
        <v>9</v>
      </c>
      <c r="I11" s="14">
        <v>9</v>
      </c>
      <c r="J11" s="15">
        <v>8.9</v>
      </c>
      <c r="K11" s="16">
        <v>8.9</v>
      </c>
      <c r="L11" s="17">
        <v>0</v>
      </c>
      <c r="M11" s="18">
        <f t="shared" ref="M11:M12" si="0">(H11+I11+J11+K11-MAX(H11:K11)-MIN(H11:K11))/2</f>
        <v>8.9499999999999993</v>
      </c>
      <c r="N11" s="47">
        <f t="shared" ref="N11:N12" si="1">M11*2</f>
        <v>17.899999999999999</v>
      </c>
      <c r="O11" s="20">
        <v>89</v>
      </c>
      <c r="P11" s="51">
        <v>0.89</v>
      </c>
      <c r="Q11" s="13">
        <v>9</v>
      </c>
      <c r="R11" s="14">
        <v>8.9</v>
      </c>
      <c r="S11" s="15">
        <v>8.6999999999999993</v>
      </c>
      <c r="T11" s="16">
        <v>9</v>
      </c>
      <c r="U11" s="18">
        <f t="shared" ref="U11:U12" si="2">(Q11+R11+S11+T11-MAX(Q11:T11)-MIN(Q11:T11))/2</f>
        <v>8.9499999999999975</v>
      </c>
      <c r="V11" s="19">
        <v>0</v>
      </c>
      <c r="W11" s="52">
        <f t="shared" ref="W11:W12" si="3">SUM(U11,N11,P11)-L11-V11</f>
        <v>27.739999999999995</v>
      </c>
      <c r="X11" s="154"/>
    </row>
    <row r="12" spans="1:27" s="127" customFormat="1" ht="20.100000000000001" customHeight="1" thickBot="1">
      <c r="A12" s="134"/>
      <c r="B12" s="137" t="s">
        <v>63</v>
      </c>
      <c r="C12" s="84" t="s">
        <v>92</v>
      </c>
      <c r="D12" s="85">
        <v>2001</v>
      </c>
      <c r="E12" s="85" t="s">
        <v>60</v>
      </c>
      <c r="F12" s="137"/>
      <c r="G12" s="46" t="s">
        <v>39</v>
      </c>
      <c r="H12" s="13">
        <v>8.6</v>
      </c>
      <c r="I12" s="14">
        <v>8.6</v>
      </c>
      <c r="J12" s="15">
        <v>8.6999999999999993</v>
      </c>
      <c r="K12" s="16">
        <v>8.6999999999999993</v>
      </c>
      <c r="L12" s="17">
        <v>0</v>
      </c>
      <c r="M12" s="18">
        <f t="shared" si="0"/>
        <v>8.6499999999999986</v>
      </c>
      <c r="N12" s="47">
        <f t="shared" si="1"/>
        <v>17.299999999999997</v>
      </c>
      <c r="O12" s="20">
        <v>112</v>
      </c>
      <c r="P12" s="51">
        <v>1.1200000000000001</v>
      </c>
      <c r="Q12" s="13">
        <v>8.6</v>
      </c>
      <c r="R12" s="14">
        <v>9</v>
      </c>
      <c r="S12" s="15">
        <v>8.6</v>
      </c>
      <c r="T12" s="16">
        <v>8.5</v>
      </c>
      <c r="U12" s="18">
        <f t="shared" si="2"/>
        <v>8.6000000000000014</v>
      </c>
      <c r="V12" s="19">
        <v>0</v>
      </c>
      <c r="W12" s="52">
        <f t="shared" si="3"/>
        <v>27.02</v>
      </c>
      <c r="X12" s="155"/>
    </row>
    <row r="13" spans="1:27" s="127" customFormat="1" ht="20.100000000000001" customHeight="1" thickBot="1">
      <c r="A13" s="135"/>
      <c r="B13" s="156"/>
      <c r="C13" s="86" t="s">
        <v>67</v>
      </c>
      <c r="D13" s="87">
        <v>2002</v>
      </c>
      <c r="E13" s="87" t="s">
        <v>60</v>
      </c>
      <c r="F13" s="156"/>
      <c r="G13" s="166" t="s">
        <v>36</v>
      </c>
      <c r="H13" s="167"/>
      <c r="I13" s="167"/>
      <c r="J13" s="167"/>
      <c r="K13" s="167"/>
      <c r="L13" s="168"/>
      <c r="M13" s="25">
        <f>SUM(M10:M12)-L10-L11-L12</f>
        <v>26.65</v>
      </c>
      <c r="N13" s="26"/>
      <c r="O13" s="172" t="s">
        <v>40</v>
      </c>
      <c r="P13" s="173"/>
      <c r="Q13" s="173"/>
      <c r="R13" s="173"/>
      <c r="S13" s="173"/>
      <c r="T13" s="173"/>
      <c r="U13" s="173"/>
      <c r="V13" s="174"/>
      <c r="W13" s="45">
        <f>SUM(W10:W12)</f>
        <v>82.44</v>
      </c>
      <c r="X13" s="27">
        <f>M13</f>
        <v>26.65</v>
      </c>
    </row>
    <row r="14" spans="1:27" ht="20.100000000000001" customHeight="1" thickBot="1">
      <c r="A14" s="190" t="s">
        <v>254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2"/>
      <c r="Y14" s="2"/>
      <c r="Z14" s="2"/>
      <c r="AA14" s="2"/>
    </row>
    <row r="15" spans="1:27" ht="20.100000000000001" customHeight="1" thickBot="1">
      <c r="A15" s="178" t="s">
        <v>0</v>
      </c>
      <c r="B15" s="10" t="s">
        <v>2</v>
      </c>
      <c r="C15" s="178" t="s">
        <v>1</v>
      </c>
      <c r="D15" s="144" t="s">
        <v>28</v>
      </c>
      <c r="E15" s="181" t="s">
        <v>27</v>
      </c>
      <c r="F15" s="178" t="s">
        <v>17</v>
      </c>
      <c r="G15" s="247" t="s">
        <v>3</v>
      </c>
      <c r="H15" s="183" t="s">
        <v>37</v>
      </c>
      <c r="I15" s="184"/>
      <c r="J15" s="184"/>
      <c r="K15" s="185"/>
      <c r="L15" s="120" t="s">
        <v>32</v>
      </c>
      <c r="M15" s="120" t="s">
        <v>33</v>
      </c>
      <c r="N15" s="120" t="s">
        <v>34</v>
      </c>
      <c r="O15" s="206" t="s">
        <v>26</v>
      </c>
      <c r="P15" s="181" t="s">
        <v>31</v>
      </c>
      <c r="Q15" s="183" t="s">
        <v>38</v>
      </c>
      <c r="R15" s="184"/>
      <c r="S15" s="184"/>
      <c r="T15" s="185"/>
      <c r="U15" s="182" t="s">
        <v>30</v>
      </c>
      <c r="V15" s="120" t="s">
        <v>29</v>
      </c>
      <c r="W15" s="120" t="s">
        <v>35</v>
      </c>
      <c r="X15" s="120" t="s">
        <v>42</v>
      </c>
      <c r="Y15" s="2"/>
      <c r="Z15" s="2"/>
      <c r="AA15" s="2"/>
    </row>
    <row r="16" spans="1:27" ht="20.100000000000001" customHeight="1" thickBot="1">
      <c r="A16" s="179"/>
      <c r="B16" s="37" t="s">
        <v>16</v>
      </c>
      <c r="C16" s="179"/>
      <c r="D16" s="250"/>
      <c r="E16" s="159"/>
      <c r="F16" s="179"/>
      <c r="G16" s="248"/>
      <c r="H16" s="123" t="s">
        <v>19</v>
      </c>
      <c r="I16" s="123" t="s">
        <v>20</v>
      </c>
      <c r="J16" s="123" t="s">
        <v>21</v>
      </c>
      <c r="K16" s="123" t="s">
        <v>22</v>
      </c>
      <c r="L16" s="121" t="s">
        <v>11</v>
      </c>
      <c r="M16" s="121" t="s">
        <v>23</v>
      </c>
      <c r="N16" s="121" t="s">
        <v>24</v>
      </c>
      <c r="O16" s="165"/>
      <c r="P16" s="159"/>
      <c r="Q16" s="123" t="s">
        <v>5</v>
      </c>
      <c r="R16" s="123" t="s">
        <v>6</v>
      </c>
      <c r="S16" s="123" t="s">
        <v>7</v>
      </c>
      <c r="T16" s="123" t="s">
        <v>8</v>
      </c>
      <c r="U16" s="151"/>
      <c r="V16" s="121" t="s">
        <v>9</v>
      </c>
      <c r="W16" s="121" t="s">
        <v>12</v>
      </c>
      <c r="X16" s="121" t="s">
        <v>15</v>
      </c>
      <c r="Y16" s="2"/>
      <c r="Z16" s="2"/>
      <c r="AA16" s="2"/>
    </row>
    <row r="17" spans="1:27" s="127" customFormat="1" ht="20.100000000000001" customHeight="1" thickBot="1">
      <c r="A17" s="133">
        <v>1</v>
      </c>
      <c r="B17" s="136" t="s">
        <v>240</v>
      </c>
      <c r="C17" s="82" t="s">
        <v>241</v>
      </c>
      <c r="D17" s="12">
        <v>2002</v>
      </c>
      <c r="E17" s="12" t="s">
        <v>60</v>
      </c>
      <c r="F17" s="136" t="s">
        <v>262</v>
      </c>
      <c r="G17" s="3" t="s">
        <v>4</v>
      </c>
      <c r="H17" s="13">
        <v>9</v>
      </c>
      <c r="I17" s="14">
        <v>9.1</v>
      </c>
      <c r="J17" s="15">
        <v>9</v>
      </c>
      <c r="K17" s="16">
        <v>9.4</v>
      </c>
      <c r="L17" s="17">
        <v>0</v>
      </c>
      <c r="M17" s="18">
        <f>(H17+I17+J17+K17-MAX(H17:K17)-MIN(H17:K17))/2</f>
        <v>9.0500000000000007</v>
      </c>
      <c r="N17" s="47">
        <f>M17*2</f>
        <v>18.100000000000001</v>
      </c>
      <c r="O17" s="20">
        <v>90</v>
      </c>
      <c r="P17" s="51">
        <v>0.9</v>
      </c>
      <c r="Q17" s="13">
        <v>8.8000000000000007</v>
      </c>
      <c r="R17" s="14">
        <v>9</v>
      </c>
      <c r="S17" s="15">
        <v>9.4</v>
      </c>
      <c r="T17" s="16">
        <v>9.3000000000000007</v>
      </c>
      <c r="U17" s="18">
        <f>(Q17+R17+S17+T17-MAX(Q17:T17)-MIN(Q17:T17))/2</f>
        <v>9.15</v>
      </c>
      <c r="V17" s="19">
        <v>0</v>
      </c>
      <c r="W17" s="52">
        <f>SUM(U17,N17,P17)-L17-V17</f>
        <v>28.15</v>
      </c>
      <c r="X17" s="169" t="s">
        <v>44</v>
      </c>
      <c r="Y17" s="128"/>
      <c r="Z17" s="128"/>
      <c r="AA17" s="128"/>
    </row>
    <row r="18" spans="1:27" s="127" customFormat="1" ht="20.100000000000001" customHeight="1" thickBot="1">
      <c r="A18" s="227"/>
      <c r="B18" s="137"/>
      <c r="C18" s="105" t="s">
        <v>229</v>
      </c>
      <c r="D18" s="85">
        <v>2000</v>
      </c>
      <c r="E18" s="85" t="s">
        <v>60</v>
      </c>
      <c r="F18" s="137"/>
      <c r="G18" s="4" t="s">
        <v>18</v>
      </c>
      <c r="H18" s="13">
        <v>9.1</v>
      </c>
      <c r="I18" s="14">
        <v>9</v>
      </c>
      <c r="J18" s="15">
        <v>8.8000000000000007</v>
      </c>
      <c r="K18" s="16">
        <v>9.1999999999999993</v>
      </c>
      <c r="L18" s="17">
        <v>0</v>
      </c>
      <c r="M18" s="18">
        <f t="shared" ref="M18:M19" si="4">(H18+I18+J18+K18-MAX(H18:K18)-MIN(H18:K18))/2</f>
        <v>9.0500000000000007</v>
      </c>
      <c r="N18" s="47">
        <f t="shared" ref="N18:N19" si="5">M18*2</f>
        <v>18.100000000000001</v>
      </c>
      <c r="O18" s="20">
        <v>86</v>
      </c>
      <c r="P18" s="51">
        <v>0.86</v>
      </c>
      <c r="Q18" s="13">
        <v>8.9</v>
      </c>
      <c r="R18" s="14">
        <v>9</v>
      </c>
      <c r="S18" s="15">
        <v>8.9</v>
      </c>
      <c r="T18" s="16">
        <v>8.8000000000000007</v>
      </c>
      <c r="U18" s="18">
        <f t="shared" ref="U18:U19" si="6">(Q18+R18+S18+T18-MAX(Q18:T18)-MIN(Q18:T18))/2</f>
        <v>8.8999999999999968</v>
      </c>
      <c r="V18" s="19">
        <v>0</v>
      </c>
      <c r="W18" s="52">
        <f t="shared" ref="W18:W19" si="7">SUM(U18,N18,P18)-L18-V18</f>
        <v>27.86</v>
      </c>
      <c r="X18" s="170"/>
      <c r="Y18" s="128"/>
      <c r="Z18" s="128"/>
      <c r="AA18" s="128"/>
    </row>
    <row r="19" spans="1:27" s="127" customFormat="1" ht="20.100000000000001" customHeight="1" thickBot="1">
      <c r="A19" s="227"/>
      <c r="B19" s="213"/>
      <c r="C19" s="84" t="s">
        <v>242</v>
      </c>
      <c r="D19" s="85">
        <v>2002</v>
      </c>
      <c r="E19" s="85" t="s">
        <v>60</v>
      </c>
      <c r="F19" s="137"/>
      <c r="G19" s="46" t="s">
        <v>39</v>
      </c>
      <c r="H19" s="13">
        <v>9</v>
      </c>
      <c r="I19" s="14">
        <v>9</v>
      </c>
      <c r="J19" s="15">
        <v>9.3000000000000007</v>
      </c>
      <c r="K19" s="16">
        <v>9</v>
      </c>
      <c r="L19" s="17">
        <v>0</v>
      </c>
      <c r="M19" s="18">
        <f t="shared" si="4"/>
        <v>8.9999999999999982</v>
      </c>
      <c r="N19" s="47">
        <f t="shared" si="5"/>
        <v>17.999999999999996</v>
      </c>
      <c r="O19" s="20">
        <v>113</v>
      </c>
      <c r="P19" s="51">
        <v>1.1299999999999999</v>
      </c>
      <c r="Q19" s="13">
        <v>8.8000000000000007</v>
      </c>
      <c r="R19" s="14">
        <v>8.9</v>
      </c>
      <c r="S19" s="15">
        <v>8.6999999999999993</v>
      </c>
      <c r="T19" s="16">
        <v>8.8000000000000007</v>
      </c>
      <c r="U19" s="18">
        <f t="shared" si="6"/>
        <v>8.8000000000000025</v>
      </c>
      <c r="V19" s="19">
        <v>0</v>
      </c>
      <c r="W19" s="52">
        <f t="shared" si="7"/>
        <v>27.929999999999996</v>
      </c>
      <c r="X19" s="171"/>
      <c r="Y19" s="128"/>
      <c r="Z19" s="128"/>
      <c r="AA19" s="128"/>
    </row>
    <row r="20" spans="1:27" s="127" customFormat="1" ht="20.100000000000001" customHeight="1" thickBot="1">
      <c r="A20" s="145"/>
      <c r="B20" s="214"/>
      <c r="C20" s="86" t="s">
        <v>243</v>
      </c>
      <c r="D20" s="87">
        <v>2000</v>
      </c>
      <c r="E20" s="87" t="s">
        <v>44</v>
      </c>
      <c r="F20" s="156"/>
      <c r="G20" s="166" t="s">
        <v>36</v>
      </c>
      <c r="H20" s="167"/>
      <c r="I20" s="167"/>
      <c r="J20" s="167"/>
      <c r="K20" s="167"/>
      <c r="L20" s="168"/>
      <c r="M20" s="25">
        <f>SUM(M17:M19)-L17-L18-L19</f>
        <v>27.1</v>
      </c>
      <c r="N20" s="26"/>
      <c r="O20" s="172" t="s">
        <v>40</v>
      </c>
      <c r="P20" s="173"/>
      <c r="Q20" s="173"/>
      <c r="R20" s="173"/>
      <c r="S20" s="173"/>
      <c r="T20" s="173"/>
      <c r="U20" s="173"/>
      <c r="V20" s="174"/>
      <c r="W20" s="45">
        <f>SUM(W17:W19)</f>
        <v>83.94</v>
      </c>
      <c r="X20" s="76">
        <f>M20</f>
        <v>27.1</v>
      </c>
      <c r="Y20" s="128"/>
      <c r="Z20" s="128"/>
      <c r="AA20" s="128"/>
    </row>
    <row r="21" spans="1:27" ht="19.5" customHeight="1">
      <c r="A21" s="39"/>
      <c r="B21" s="64"/>
      <c r="C21" s="53"/>
      <c r="D21" s="33"/>
      <c r="E21" s="33"/>
      <c r="F21" s="57"/>
      <c r="G21" s="40"/>
      <c r="H21" s="40"/>
      <c r="I21" s="40"/>
      <c r="J21" s="40"/>
      <c r="K21" s="40"/>
      <c r="L21" s="40"/>
      <c r="M21" s="28"/>
      <c r="N21" s="29"/>
      <c r="O21" s="41"/>
      <c r="P21" s="41"/>
      <c r="Q21" s="41"/>
      <c r="R21" s="41"/>
      <c r="S21" s="41"/>
      <c r="T21" s="41"/>
      <c r="U21" s="41"/>
      <c r="V21" s="41"/>
      <c r="W21" s="30"/>
      <c r="X21" s="81"/>
    </row>
    <row r="22" spans="1:27" ht="19.5" customHeight="1">
      <c r="A22" s="38"/>
      <c r="B22" s="49"/>
      <c r="C22" s="175" t="s">
        <v>13</v>
      </c>
      <c r="D22" s="175"/>
      <c r="E22" s="175"/>
      <c r="F22" s="175"/>
      <c r="G22" s="175"/>
      <c r="H22" s="175"/>
      <c r="I22" s="5"/>
      <c r="J22" s="5"/>
      <c r="K22" s="5"/>
      <c r="L22" s="32"/>
      <c r="M22" s="5"/>
      <c r="N22" s="5"/>
      <c r="O22" s="5"/>
      <c r="P22" s="5"/>
      <c r="Q22" s="5"/>
      <c r="R22" s="5"/>
      <c r="S22" s="5"/>
      <c r="T22" s="69" t="s">
        <v>70</v>
      </c>
      <c r="U22" s="69"/>
      <c r="V22" s="50"/>
      <c r="W22" s="30"/>
      <c r="X22" s="81"/>
    </row>
    <row r="23" spans="1:27" ht="19.5" customHeight="1">
      <c r="A23" s="38"/>
      <c r="B23" s="49"/>
      <c r="C23" s="118" t="s">
        <v>74</v>
      </c>
      <c r="D23" s="118"/>
      <c r="E23" s="118"/>
      <c r="F23" s="5"/>
      <c r="G23" s="5"/>
      <c r="H23" s="5"/>
      <c r="I23" s="33"/>
      <c r="J23" s="5"/>
      <c r="K23" s="5"/>
      <c r="L23" s="32"/>
      <c r="M23" s="5"/>
      <c r="N23" s="5"/>
      <c r="O23" s="5"/>
      <c r="P23" s="5"/>
      <c r="Q23" s="5"/>
      <c r="R23" s="5"/>
      <c r="S23" s="5"/>
      <c r="T23" s="69" t="s">
        <v>61</v>
      </c>
      <c r="U23" s="69"/>
      <c r="V23" s="50"/>
      <c r="W23" s="30"/>
      <c r="X23" s="81"/>
    </row>
    <row r="24" spans="1:27" ht="19.5" customHeight="1">
      <c r="A24" s="38"/>
      <c r="B24" s="49"/>
      <c r="C24" s="32"/>
      <c r="D24" s="32"/>
      <c r="E24" s="32"/>
      <c r="F24" s="32"/>
      <c r="G24" s="32"/>
      <c r="H24" s="32"/>
      <c r="I24" s="32"/>
      <c r="J24" s="32"/>
      <c r="K24" s="32"/>
      <c r="L24" s="34"/>
      <c r="M24" s="34"/>
      <c r="N24" s="34"/>
      <c r="O24" s="34"/>
      <c r="P24" s="34"/>
      <c r="Q24" s="34"/>
      <c r="R24" s="34"/>
      <c r="S24" s="34"/>
      <c r="T24" s="69"/>
      <c r="U24" s="69"/>
      <c r="V24" s="50"/>
      <c r="W24" s="30"/>
      <c r="X24" s="81"/>
    </row>
    <row r="25" spans="1:27" ht="19.5" customHeight="1">
      <c r="A25" s="38"/>
      <c r="B25" s="49"/>
      <c r="C25" s="175" t="s">
        <v>14</v>
      </c>
      <c r="D25" s="175"/>
      <c r="E25" s="175"/>
      <c r="F25" s="175"/>
      <c r="G25" s="175"/>
      <c r="H25" s="175"/>
      <c r="I25" s="35"/>
      <c r="J25" s="36"/>
      <c r="K25" s="36"/>
      <c r="L25" s="36"/>
      <c r="M25" s="36"/>
      <c r="N25" s="36"/>
      <c r="O25" s="36"/>
      <c r="P25" s="36"/>
      <c r="Q25" s="32"/>
      <c r="R25" s="5"/>
      <c r="S25" s="5"/>
      <c r="T25" s="69" t="s">
        <v>72</v>
      </c>
      <c r="U25" s="69"/>
      <c r="V25" s="50"/>
      <c r="W25" s="30"/>
      <c r="X25" s="81"/>
    </row>
    <row r="26" spans="1:27" ht="19.5" customHeight="1">
      <c r="A26" s="38"/>
      <c r="B26" s="49"/>
      <c r="C26" s="118" t="s">
        <v>74</v>
      </c>
      <c r="D26" s="118"/>
      <c r="E26" s="118"/>
      <c r="F26" s="5"/>
      <c r="G26" s="5"/>
      <c r="H26" s="5"/>
      <c r="I26" s="35"/>
      <c r="J26" s="36"/>
      <c r="K26" s="36"/>
      <c r="L26" s="36"/>
      <c r="M26" s="36"/>
      <c r="N26" s="36"/>
      <c r="O26" s="36"/>
      <c r="P26" s="36"/>
      <c r="Q26" s="32"/>
      <c r="R26" s="5"/>
      <c r="S26" s="5"/>
      <c r="T26" s="69" t="s">
        <v>73</v>
      </c>
      <c r="U26" s="69"/>
      <c r="V26" s="50"/>
      <c r="W26" s="30"/>
      <c r="X26" s="81"/>
    </row>
    <row r="27" spans="1:27" ht="19.5" customHeight="1">
      <c r="A27" s="38"/>
      <c r="B27" s="43"/>
      <c r="C27" s="78"/>
      <c r="D27" s="39"/>
      <c r="E27" s="39"/>
      <c r="F27" s="7"/>
      <c r="G27" s="40"/>
      <c r="H27" s="40"/>
      <c r="I27" s="40"/>
      <c r="J27" s="40"/>
      <c r="K27" s="40"/>
      <c r="L27" s="40"/>
      <c r="M27" s="28"/>
      <c r="N27" s="29"/>
      <c r="O27" s="41"/>
      <c r="P27" s="41"/>
      <c r="Q27" s="41"/>
      <c r="R27" s="41"/>
      <c r="S27" s="41"/>
      <c r="T27" s="48"/>
      <c r="U27" s="48"/>
      <c r="V27" s="48"/>
      <c r="W27" s="30"/>
      <c r="X27" s="81"/>
    </row>
    <row r="28" spans="1:27" ht="19.5" customHeight="1">
      <c r="A28" s="39"/>
      <c r="B28" s="64"/>
      <c r="C28" s="53"/>
      <c r="D28" s="33"/>
      <c r="E28" s="33"/>
      <c r="F28" s="57"/>
      <c r="G28" s="40"/>
      <c r="H28" s="40"/>
      <c r="I28" s="40"/>
      <c r="J28" s="40"/>
      <c r="K28" s="40"/>
      <c r="L28" s="40"/>
      <c r="M28" s="28"/>
      <c r="N28" s="29"/>
      <c r="O28" s="41"/>
      <c r="P28" s="41"/>
      <c r="Q28" s="41"/>
      <c r="R28" s="41"/>
      <c r="S28" s="41"/>
      <c r="T28" s="41"/>
      <c r="U28" s="41"/>
      <c r="V28" s="41"/>
      <c r="W28" s="30"/>
      <c r="X28" s="81"/>
    </row>
    <row r="29" spans="1:27" ht="19.5" customHeight="1"/>
    <row r="30" spans="1:27" ht="19.5" customHeight="1">
      <c r="A30" s="198" t="s">
        <v>68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</row>
    <row r="31" spans="1:27" ht="19.5" customHeight="1">
      <c r="A31" s="198" t="s">
        <v>264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</row>
    <row r="32" spans="1:27" ht="14.25" customHeight="1">
      <c r="C32" s="9"/>
      <c r="D32" s="9"/>
    </row>
    <row r="33" spans="1:24" ht="24" customHeight="1">
      <c r="C33" s="9"/>
      <c r="D33" s="9"/>
    </row>
    <row r="34" spans="1:24" ht="24" customHeight="1" thickBot="1">
      <c r="B34" s="220" t="s">
        <v>224</v>
      </c>
      <c r="C34" s="220"/>
      <c r="G34" s="9"/>
      <c r="P34" s="9" t="s">
        <v>69</v>
      </c>
    </row>
    <row r="35" spans="1:24" ht="18.75" thickBot="1">
      <c r="A35" s="190" t="s">
        <v>59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2"/>
    </row>
    <row r="36" spans="1:24" s="127" customFormat="1" ht="15.75" thickBot="1">
      <c r="A36" s="133">
        <v>1</v>
      </c>
      <c r="B36" s="136" t="s">
        <v>217</v>
      </c>
      <c r="C36" s="82" t="s">
        <v>218</v>
      </c>
      <c r="D36" s="12">
        <v>2006</v>
      </c>
      <c r="E36" s="12" t="s">
        <v>60</v>
      </c>
      <c r="F36" s="136" t="s">
        <v>222</v>
      </c>
      <c r="G36" s="3" t="s">
        <v>4</v>
      </c>
      <c r="H36" s="13">
        <v>8.3000000000000007</v>
      </c>
      <c r="I36" s="14">
        <v>8.1999999999999993</v>
      </c>
      <c r="J36" s="15">
        <v>8.3000000000000007</v>
      </c>
      <c r="K36" s="16">
        <v>8.5</v>
      </c>
      <c r="L36" s="17">
        <v>0</v>
      </c>
      <c r="M36" s="18">
        <f>(H36+I36+J36+K36-MAX(H36:K36)-MIN(H36:K36))/2</f>
        <v>8.2999999999999989</v>
      </c>
      <c r="N36" s="47">
        <f>M36*2</f>
        <v>16.599999999999998</v>
      </c>
      <c r="O36" s="20">
        <v>76</v>
      </c>
      <c r="P36" s="51">
        <v>0.76</v>
      </c>
      <c r="Q36" s="13">
        <v>8.5</v>
      </c>
      <c r="R36" s="14">
        <v>8.9</v>
      </c>
      <c r="S36" s="15">
        <v>8.6999999999999993</v>
      </c>
      <c r="T36" s="16">
        <v>8.4</v>
      </c>
      <c r="U36" s="18">
        <f>(Q36+R36+S36+T36-MAX(Q36:T36)-MIN(Q36:T36))/2</f>
        <v>8.6000000000000014</v>
      </c>
      <c r="V36" s="19">
        <v>0</v>
      </c>
      <c r="W36" s="52">
        <f>SUM(U36,N36,P36)-L36-V36</f>
        <v>25.96</v>
      </c>
      <c r="X36" s="169" t="s">
        <v>66</v>
      </c>
    </row>
    <row r="37" spans="1:24" s="127" customFormat="1" ht="15.75" thickBot="1">
      <c r="A37" s="227"/>
      <c r="B37" s="137"/>
      <c r="C37" s="84" t="s">
        <v>219</v>
      </c>
      <c r="D37" s="85">
        <v>2002</v>
      </c>
      <c r="E37" s="85" t="s">
        <v>60</v>
      </c>
      <c r="F37" s="137"/>
      <c r="G37" s="4" t="s">
        <v>18</v>
      </c>
      <c r="H37" s="13">
        <v>8.8000000000000007</v>
      </c>
      <c r="I37" s="14">
        <v>8.5</v>
      </c>
      <c r="J37" s="15">
        <v>8.9</v>
      </c>
      <c r="K37" s="16">
        <v>8.5</v>
      </c>
      <c r="L37" s="17">
        <v>0</v>
      </c>
      <c r="M37" s="18">
        <f t="shared" ref="M37:M38" si="8">(H37+I37+J37+K37-MAX(H37:K37)-MIN(H37:K37))/2</f>
        <v>8.6500000000000021</v>
      </c>
      <c r="N37" s="47">
        <f t="shared" ref="N37:N38" si="9">M37*2</f>
        <v>17.300000000000004</v>
      </c>
      <c r="O37" s="20">
        <v>51</v>
      </c>
      <c r="P37" s="51">
        <v>0.51</v>
      </c>
      <c r="Q37" s="13">
        <v>8.5</v>
      </c>
      <c r="R37" s="14">
        <v>8.6</v>
      </c>
      <c r="S37" s="15">
        <v>8.6999999999999993</v>
      </c>
      <c r="T37" s="16">
        <v>8.5</v>
      </c>
      <c r="U37" s="18">
        <f t="shared" ref="U37:U38" si="10">(Q37+R37+S37+T37-MAX(Q37:T37)-MIN(Q37:T37))/2</f>
        <v>8.5499999999999989</v>
      </c>
      <c r="V37" s="19">
        <v>0</v>
      </c>
      <c r="W37" s="52">
        <f t="shared" ref="W37:W38" si="11">SUM(U37,N37,P37)-L37-V37</f>
        <v>26.360000000000003</v>
      </c>
      <c r="X37" s="170"/>
    </row>
    <row r="38" spans="1:24" s="127" customFormat="1" ht="20.25" customHeight="1" thickBot="1">
      <c r="A38" s="227"/>
      <c r="B38" s="213"/>
      <c r="C38" s="84" t="s">
        <v>220</v>
      </c>
      <c r="D38" s="85">
        <v>2001</v>
      </c>
      <c r="E38" s="85" t="s">
        <v>60</v>
      </c>
      <c r="F38" s="137"/>
      <c r="G38" s="46" t="s">
        <v>39</v>
      </c>
      <c r="H38" s="13">
        <v>8.5</v>
      </c>
      <c r="I38" s="14">
        <v>8.5</v>
      </c>
      <c r="J38" s="15">
        <v>8.1999999999999993</v>
      </c>
      <c r="K38" s="16">
        <v>8.1999999999999993</v>
      </c>
      <c r="L38" s="17">
        <v>0</v>
      </c>
      <c r="M38" s="18">
        <f t="shared" si="8"/>
        <v>8.35</v>
      </c>
      <c r="N38" s="47">
        <f t="shared" si="9"/>
        <v>16.7</v>
      </c>
      <c r="O38" s="20">
        <v>85</v>
      </c>
      <c r="P38" s="51">
        <v>0.85</v>
      </c>
      <c r="Q38" s="13">
        <v>8.5</v>
      </c>
      <c r="R38" s="14">
        <v>8.5</v>
      </c>
      <c r="S38" s="15">
        <v>8.5</v>
      </c>
      <c r="T38" s="16">
        <v>8.5</v>
      </c>
      <c r="U38" s="18">
        <f t="shared" si="10"/>
        <v>8.5</v>
      </c>
      <c r="V38" s="19">
        <v>0</v>
      </c>
      <c r="W38" s="52">
        <f t="shared" si="11"/>
        <v>26.05</v>
      </c>
      <c r="X38" s="171"/>
    </row>
    <row r="39" spans="1:24" s="127" customFormat="1" ht="18" customHeight="1" thickBot="1">
      <c r="A39" s="145"/>
      <c r="B39" s="214"/>
      <c r="C39" s="86" t="s">
        <v>221</v>
      </c>
      <c r="D39" s="87">
        <v>2003</v>
      </c>
      <c r="E39" s="87" t="s">
        <v>60</v>
      </c>
      <c r="F39" s="156"/>
      <c r="G39" s="166" t="s">
        <v>36</v>
      </c>
      <c r="H39" s="167"/>
      <c r="I39" s="167"/>
      <c r="J39" s="167"/>
      <c r="K39" s="167"/>
      <c r="L39" s="168"/>
      <c r="M39" s="25">
        <f>SUM(M36:M38)-L36-L37-L38</f>
        <v>25.300000000000004</v>
      </c>
      <c r="N39" s="26"/>
      <c r="O39" s="172" t="s">
        <v>40</v>
      </c>
      <c r="P39" s="173"/>
      <c r="Q39" s="173"/>
      <c r="R39" s="173"/>
      <c r="S39" s="173"/>
      <c r="T39" s="173"/>
      <c r="U39" s="173"/>
      <c r="V39" s="174"/>
      <c r="W39" s="45">
        <f>SUM(W36:W38)</f>
        <v>78.37</v>
      </c>
      <c r="X39" s="76">
        <f>M39</f>
        <v>25.300000000000004</v>
      </c>
    </row>
    <row r="40" spans="1:24" ht="18" customHeight="1" thickBot="1">
      <c r="A40" s="190" t="s">
        <v>249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2"/>
    </row>
    <row r="41" spans="1:24" ht="18" customHeight="1" thickBot="1">
      <c r="A41" s="178" t="s">
        <v>0</v>
      </c>
      <c r="B41" s="10" t="s">
        <v>2</v>
      </c>
      <c r="C41" s="178" t="s">
        <v>1</v>
      </c>
      <c r="D41" s="238" t="s">
        <v>28</v>
      </c>
      <c r="E41" s="237" t="s">
        <v>27</v>
      </c>
      <c r="F41" s="208" t="s">
        <v>17</v>
      </c>
      <c r="G41" s="189" t="s">
        <v>3</v>
      </c>
      <c r="H41" s="183" t="s">
        <v>37</v>
      </c>
      <c r="I41" s="184"/>
      <c r="J41" s="184"/>
      <c r="K41" s="185"/>
      <c r="L41" s="182" t="s">
        <v>32</v>
      </c>
      <c r="M41" s="182" t="s">
        <v>33</v>
      </c>
      <c r="N41" s="182" t="s">
        <v>34</v>
      </c>
      <c r="O41" s="206" t="s">
        <v>26</v>
      </c>
      <c r="P41" s="181" t="s">
        <v>31</v>
      </c>
      <c r="Q41" s="183" t="s">
        <v>38</v>
      </c>
      <c r="R41" s="184"/>
      <c r="S41" s="184"/>
      <c r="T41" s="185"/>
      <c r="U41" s="182" t="s">
        <v>30</v>
      </c>
      <c r="V41" s="182" t="s">
        <v>29</v>
      </c>
      <c r="W41" s="182" t="s">
        <v>35</v>
      </c>
      <c r="X41" s="182" t="s">
        <v>42</v>
      </c>
    </row>
    <row r="42" spans="1:24" ht="18" customHeight="1" thickBot="1">
      <c r="A42" s="179"/>
      <c r="B42" s="37" t="s">
        <v>16</v>
      </c>
      <c r="C42" s="179"/>
      <c r="D42" s="239"/>
      <c r="E42" s="230"/>
      <c r="F42" s="161"/>
      <c r="G42" s="163"/>
      <c r="H42" s="123" t="s">
        <v>19</v>
      </c>
      <c r="I42" s="123" t="s">
        <v>20</v>
      </c>
      <c r="J42" s="123" t="s">
        <v>21</v>
      </c>
      <c r="K42" s="123" t="s">
        <v>22</v>
      </c>
      <c r="L42" s="151" t="s">
        <v>11</v>
      </c>
      <c r="M42" s="151" t="s">
        <v>23</v>
      </c>
      <c r="N42" s="151" t="s">
        <v>24</v>
      </c>
      <c r="O42" s="165"/>
      <c r="P42" s="159" t="s">
        <v>25</v>
      </c>
      <c r="Q42" s="123" t="s">
        <v>5</v>
      </c>
      <c r="R42" s="123" t="s">
        <v>6</v>
      </c>
      <c r="S42" s="123" t="s">
        <v>7</v>
      </c>
      <c r="T42" s="123" t="s">
        <v>8</v>
      </c>
      <c r="U42" s="151" t="s">
        <v>10</v>
      </c>
      <c r="V42" s="151" t="s">
        <v>9</v>
      </c>
      <c r="W42" s="151" t="s">
        <v>12</v>
      </c>
      <c r="X42" s="151" t="s">
        <v>15</v>
      </c>
    </row>
    <row r="43" spans="1:24" s="127" customFormat="1" ht="18" customHeight="1" thickBot="1">
      <c r="A43" s="133">
        <v>1</v>
      </c>
      <c r="B43" s="136" t="s">
        <v>203</v>
      </c>
      <c r="C43" s="82" t="s">
        <v>244</v>
      </c>
      <c r="D43" s="12">
        <v>2006</v>
      </c>
      <c r="E43" s="12" t="s">
        <v>102</v>
      </c>
      <c r="F43" s="136" t="s">
        <v>245</v>
      </c>
      <c r="G43" s="3" t="s">
        <v>4</v>
      </c>
      <c r="H43" s="13">
        <v>9.1999999999999993</v>
      </c>
      <c r="I43" s="14">
        <v>9</v>
      </c>
      <c r="J43" s="15">
        <v>9.1999999999999993</v>
      </c>
      <c r="K43" s="16">
        <v>9</v>
      </c>
      <c r="L43" s="17">
        <v>0</v>
      </c>
      <c r="M43" s="18">
        <f>(H43+I43+J43+K43-MAX(H43:K43)-MIN(H43:K43))/2</f>
        <v>9.1</v>
      </c>
      <c r="N43" s="19">
        <f>M43*2</f>
        <v>18.2</v>
      </c>
      <c r="O43" s="17">
        <v>60</v>
      </c>
      <c r="P43" s="51">
        <v>0.6</v>
      </c>
      <c r="Q43" s="13">
        <v>8.6999999999999993</v>
      </c>
      <c r="R43" s="14">
        <v>8.6999999999999993</v>
      </c>
      <c r="S43" s="15">
        <v>9</v>
      </c>
      <c r="T43" s="22">
        <v>8.8000000000000007</v>
      </c>
      <c r="U43" s="18">
        <f>(Q43+R43+S43+T43-MAX(Q43:T43)-MIN(Q43:T43))/2</f>
        <v>8.7500000000000018</v>
      </c>
      <c r="V43" s="19">
        <v>0</v>
      </c>
      <c r="W43" s="52">
        <f>SUM(U43,N43,P43)-L43-V43</f>
        <v>27.550000000000004</v>
      </c>
      <c r="X43" s="153" t="s">
        <v>66</v>
      </c>
    </row>
    <row r="44" spans="1:24" s="127" customFormat="1" ht="15.75" thickBot="1">
      <c r="A44" s="134"/>
      <c r="B44" s="231"/>
      <c r="C44" s="84" t="s">
        <v>246</v>
      </c>
      <c r="D44" s="85">
        <v>2005</v>
      </c>
      <c r="E44" s="85" t="s">
        <v>102</v>
      </c>
      <c r="F44" s="137"/>
      <c r="G44" s="4" t="s">
        <v>18</v>
      </c>
      <c r="H44" s="13">
        <v>8.8000000000000007</v>
      </c>
      <c r="I44" s="14">
        <v>8.8000000000000007</v>
      </c>
      <c r="J44" s="15">
        <v>9</v>
      </c>
      <c r="K44" s="16">
        <v>9.1</v>
      </c>
      <c r="L44" s="17">
        <v>0</v>
      </c>
      <c r="M44" s="18">
        <f>(H44+I44+J44+K44-MAX(H44:K44)-MIN(H44:K44))/2</f>
        <v>8.9</v>
      </c>
      <c r="N44" s="19">
        <f>M44*2</f>
        <v>17.8</v>
      </c>
      <c r="O44" s="83">
        <v>50</v>
      </c>
      <c r="P44" s="21">
        <v>0.5</v>
      </c>
      <c r="Q44" s="13">
        <v>8.6</v>
      </c>
      <c r="R44" s="14">
        <v>8.5</v>
      </c>
      <c r="S44" s="15">
        <v>8.8000000000000007</v>
      </c>
      <c r="T44" s="22">
        <v>8.9</v>
      </c>
      <c r="U44" s="18">
        <f>(Q44+R44+S44+T44-MAX(Q44:T44)-MIN(Q44:T44))/2</f>
        <v>8.7000000000000028</v>
      </c>
      <c r="V44" s="19">
        <v>0</v>
      </c>
      <c r="W44" s="23">
        <f>SUM(U44,N44,P44)-L44-V44</f>
        <v>27.000000000000004</v>
      </c>
      <c r="X44" s="154"/>
    </row>
    <row r="45" spans="1:24" s="127" customFormat="1" ht="20.25" thickBot="1">
      <c r="A45" s="134"/>
      <c r="B45" s="232"/>
      <c r="C45" s="84" t="s">
        <v>247</v>
      </c>
      <c r="D45" s="85">
        <v>2004</v>
      </c>
      <c r="E45" s="85" t="s">
        <v>102</v>
      </c>
      <c r="F45" s="137"/>
      <c r="G45" s="46" t="s">
        <v>39</v>
      </c>
      <c r="H45" s="13">
        <v>8.6</v>
      </c>
      <c r="I45" s="14">
        <v>8.6999999999999993</v>
      </c>
      <c r="J45" s="15">
        <v>8.6999999999999993</v>
      </c>
      <c r="K45" s="16">
        <v>9.1999999999999993</v>
      </c>
      <c r="L45" s="17">
        <v>0</v>
      </c>
      <c r="M45" s="18">
        <f>(H45+I45+J45+K45-MAX(H45:K45)-MIN(H45:K45))/2</f>
        <v>8.6999999999999993</v>
      </c>
      <c r="N45" s="19">
        <f>M45*2</f>
        <v>17.399999999999999</v>
      </c>
      <c r="O45" s="83">
        <v>0.5</v>
      </c>
      <c r="P45" s="21">
        <v>0.5</v>
      </c>
      <c r="Q45" s="13">
        <v>8.8000000000000007</v>
      </c>
      <c r="R45" s="14">
        <v>8.6</v>
      </c>
      <c r="S45" s="15">
        <v>9</v>
      </c>
      <c r="T45" s="22">
        <v>9.1</v>
      </c>
      <c r="U45" s="18">
        <f>(Q45+R45+S45+T45-MAX(Q45:T45)-MIN(Q45:T45))/2</f>
        <v>8.8999999999999986</v>
      </c>
      <c r="V45" s="24">
        <v>0</v>
      </c>
      <c r="W45" s="23">
        <f>SUM(U45,N45,P45)-L45-V45</f>
        <v>26.799999999999997</v>
      </c>
      <c r="X45" s="155"/>
    </row>
    <row r="46" spans="1:24" s="127" customFormat="1" ht="15.75" thickBot="1">
      <c r="A46" s="135"/>
      <c r="B46" s="233"/>
      <c r="C46" s="86" t="s">
        <v>248</v>
      </c>
      <c r="D46" s="87">
        <v>2002</v>
      </c>
      <c r="E46" s="87" t="s">
        <v>102</v>
      </c>
      <c r="F46" s="156"/>
      <c r="G46" s="166" t="s">
        <v>36</v>
      </c>
      <c r="H46" s="167"/>
      <c r="I46" s="167"/>
      <c r="J46" s="167"/>
      <c r="K46" s="167"/>
      <c r="L46" s="168"/>
      <c r="M46" s="25">
        <f>SUM(M43:M45)-L43-L44-L45</f>
        <v>26.7</v>
      </c>
      <c r="N46" s="26"/>
      <c r="O46" s="172" t="s">
        <v>40</v>
      </c>
      <c r="P46" s="173"/>
      <c r="Q46" s="173"/>
      <c r="R46" s="173"/>
      <c r="S46" s="173"/>
      <c r="T46" s="173"/>
      <c r="U46" s="173"/>
      <c r="V46" s="174"/>
      <c r="W46" s="45">
        <f>SUM(W43:W45)</f>
        <v>81.350000000000009</v>
      </c>
      <c r="X46" s="27">
        <f>M46</f>
        <v>26.7</v>
      </c>
    </row>
    <row r="47" spans="1:24" ht="15.75">
      <c r="A47" s="38"/>
      <c r="B47" s="49"/>
      <c r="C47" s="1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32"/>
      <c r="S47" s="5"/>
      <c r="T47" s="129"/>
      <c r="U47" s="129"/>
      <c r="V47" s="50"/>
      <c r="W47" s="30"/>
      <c r="X47" s="31"/>
    </row>
    <row r="48" spans="1:24">
      <c r="A48" s="38"/>
      <c r="B48" s="49"/>
      <c r="C48" s="175" t="s">
        <v>13</v>
      </c>
      <c r="D48" s="175"/>
      <c r="E48" s="175"/>
      <c r="F48" s="175"/>
      <c r="G48" s="175"/>
      <c r="H48" s="175"/>
      <c r="I48" s="5"/>
      <c r="J48" s="5"/>
      <c r="K48" s="5"/>
      <c r="L48" s="32"/>
      <c r="M48" s="5"/>
      <c r="N48" s="5"/>
      <c r="O48" s="5"/>
      <c r="P48" s="5"/>
      <c r="Q48" s="5"/>
      <c r="R48" s="5"/>
      <c r="S48" s="5"/>
      <c r="T48" s="69" t="s">
        <v>70</v>
      </c>
      <c r="U48" s="69"/>
      <c r="V48" s="50"/>
      <c r="W48" s="30"/>
      <c r="X48" s="31"/>
    </row>
    <row r="49" spans="1:24">
      <c r="A49" s="38"/>
      <c r="B49" s="49"/>
      <c r="C49" s="118" t="s">
        <v>74</v>
      </c>
      <c r="D49" s="118"/>
      <c r="E49" s="118"/>
      <c r="F49" s="5"/>
      <c r="G49" s="5"/>
      <c r="H49" s="5"/>
      <c r="I49" s="33"/>
      <c r="J49" s="5"/>
      <c r="K49" s="5"/>
      <c r="L49" s="32"/>
      <c r="M49" s="5"/>
      <c r="N49" s="5"/>
      <c r="O49" s="5"/>
      <c r="P49" s="5"/>
      <c r="Q49" s="5"/>
      <c r="R49" s="5"/>
      <c r="S49" s="5"/>
      <c r="T49" s="69" t="s">
        <v>61</v>
      </c>
      <c r="U49" s="69"/>
      <c r="V49" s="50"/>
      <c r="W49" s="30"/>
      <c r="X49" s="31"/>
    </row>
    <row r="50" spans="1:24">
      <c r="A50" s="38"/>
      <c r="B50" s="49"/>
      <c r="C50" s="32"/>
      <c r="D50" s="32"/>
      <c r="E50" s="32"/>
      <c r="F50" s="32"/>
      <c r="G50" s="32"/>
      <c r="H50" s="32"/>
      <c r="I50" s="32"/>
      <c r="J50" s="32"/>
      <c r="K50" s="32"/>
      <c r="L50" s="34"/>
      <c r="M50" s="34"/>
      <c r="N50" s="34"/>
      <c r="O50" s="34"/>
      <c r="P50" s="34"/>
      <c r="Q50" s="34"/>
      <c r="R50" s="34"/>
      <c r="S50" s="34"/>
      <c r="T50" s="69"/>
      <c r="U50" s="69"/>
      <c r="V50" s="50"/>
      <c r="W50" s="30"/>
      <c r="X50" s="31"/>
    </row>
    <row r="51" spans="1:24">
      <c r="A51" s="38"/>
      <c r="B51" s="49"/>
      <c r="C51" s="175" t="s">
        <v>14</v>
      </c>
      <c r="D51" s="175"/>
      <c r="E51" s="175"/>
      <c r="F51" s="175"/>
      <c r="G51" s="175"/>
      <c r="H51" s="175"/>
      <c r="I51" s="35"/>
      <c r="J51" s="36"/>
      <c r="K51" s="36"/>
      <c r="L51" s="36"/>
      <c r="M51" s="36"/>
      <c r="N51" s="36"/>
      <c r="O51" s="36"/>
      <c r="P51" s="36"/>
      <c r="Q51" s="32"/>
      <c r="R51" s="5"/>
      <c r="S51" s="5"/>
      <c r="T51" s="69" t="s">
        <v>72</v>
      </c>
      <c r="U51" s="69"/>
      <c r="V51" s="50"/>
      <c r="W51" s="30"/>
      <c r="X51" s="31"/>
    </row>
    <row r="52" spans="1:24">
      <c r="A52" s="38"/>
      <c r="B52" s="49"/>
      <c r="C52" s="118" t="s">
        <v>74</v>
      </c>
      <c r="D52" s="118"/>
      <c r="E52" s="118"/>
      <c r="F52" s="5"/>
      <c r="G52" s="5"/>
      <c r="H52" s="5"/>
      <c r="I52" s="35"/>
      <c r="J52" s="36"/>
      <c r="K52" s="36"/>
      <c r="L52" s="36"/>
      <c r="M52" s="36"/>
      <c r="N52" s="36"/>
      <c r="O52" s="36"/>
      <c r="P52" s="36"/>
      <c r="Q52" s="32"/>
      <c r="R52" s="5"/>
      <c r="S52" s="5"/>
      <c r="T52" s="69" t="s">
        <v>73</v>
      </c>
      <c r="U52" s="69"/>
      <c r="V52" s="50"/>
      <c r="W52" s="30"/>
      <c r="X52" s="31"/>
    </row>
    <row r="53" spans="1:24">
      <c r="A53" s="38"/>
      <c r="B53" s="43"/>
      <c r="C53" s="78"/>
      <c r="D53" s="39"/>
      <c r="E53" s="39"/>
      <c r="F53" s="7"/>
      <c r="G53" s="40"/>
      <c r="H53" s="40"/>
      <c r="I53" s="40"/>
      <c r="J53" s="40"/>
      <c r="K53" s="40"/>
      <c r="L53" s="40"/>
      <c r="M53" s="28"/>
      <c r="N53" s="29"/>
      <c r="O53" s="41"/>
      <c r="P53" s="41"/>
      <c r="Q53" s="41"/>
      <c r="R53" s="41"/>
      <c r="S53" s="41"/>
      <c r="T53" s="48"/>
      <c r="U53" s="48"/>
      <c r="V53" s="48"/>
      <c r="W53" s="30"/>
      <c r="X53" s="31"/>
    </row>
    <row r="54" spans="1:24">
      <c r="A54" s="39"/>
      <c r="B54" s="43"/>
      <c r="C54" s="53"/>
      <c r="D54" s="33"/>
      <c r="E54" s="33"/>
      <c r="F54" s="54"/>
      <c r="G54" s="40"/>
      <c r="H54" s="40"/>
      <c r="I54" s="40"/>
      <c r="J54" s="40"/>
      <c r="K54" s="40"/>
      <c r="L54" s="40"/>
      <c r="M54" s="28"/>
      <c r="N54" s="29"/>
      <c r="O54" s="41"/>
      <c r="P54" s="41"/>
      <c r="Q54" s="41"/>
      <c r="R54" s="41"/>
      <c r="S54" s="41"/>
      <c r="T54" s="41"/>
      <c r="U54" s="41"/>
      <c r="V54" s="41"/>
      <c r="W54" s="30"/>
      <c r="X54" s="31"/>
    </row>
    <row r="55" spans="1:24">
      <c r="A55" s="39"/>
      <c r="B55" s="43"/>
      <c r="C55" s="53"/>
      <c r="D55" s="33"/>
      <c r="E55" s="33"/>
      <c r="F55" s="54"/>
      <c r="G55" s="40"/>
      <c r="H55" s="40"/>
      <c r="I55" s="40"/>
      <c r="J55" s="40"/>
      <c r="K55" s="40"/>
      <c r="L55" s="40"/>
      <c r="M55" s="28"/>
      <c r="N55" s="29"/>
      <c r="O55" s="41"/>
      <c r="P55" s="41"/>
      <c r="Q55" s="41"/>
      <c r="R55" s="41"/>
      <c r="S55" s="41"/>
      <c r="T55" s="41"/>
      <c r="U55" s="41"/>
      <c r="V55" s="41"/>
      <c r="W55" s="30"/>
      <c r="X55" s="31"/>
    </row>
    <row r="56" spans="1:24">
      <c r="A56" s="39"/>
      <c r="B56" s="43"/>
      <c r="C56" s="53"/>
      <c r="D56" s="33"/>
      <c r="E56" s="33"/>
      <c r="F56" s="54"/>
      <c r="G56" s="40"/>
      <c r="H56" s="40"/>
      <c r="I56" s="40"/>
      <c r="J56" s="40"/>
      <c r="K56" s="40"/>
      <c r="L56" s="40"/>
      <c r="M56" s="28"/>
      <c r="N56" s="29"/>
      <c r="O56" s="41"/>
      <c r="P56" s="41"/>
      <c r="Q56" s="41"/>
      <c r="R56" s="41"/>
      <c r="S56" s="41"/>
      <c r="T56" s="41"/>
      <c r="U56" s="41"/>
      <c r="V56" s="41"/>
      <c r="W56" s="30"/>
      <c r="X56" s="31"/>
    </row>
    <row r="57" spans="1:24">
      <c r="A57" s="39"/>
      <c r="B57" s="43"/>
      <c r="C57" s="53"/>
      <c r="D57" s="33"/>
      <c r="E57" s="33"/>
      <c r="F57" s="54"/>
      <c r="G57" s="40"/>
      <c r="H57" s="40"/>
      <c r="I57" s="40"/>
      <c r="J57" s="40"/>
      <c r="K57" s="40"/>
      <c r="L57" s="40"/>
      <c r="M57" s="28"/>
      <c r="N57" s="29"/>
      <c r="O57" s="41"/>
      <c r="P57" s="41"/>
      <c r="Q57" s="41"/>
      <c r="R57" s="41"/>
      <c r="S57" s="41"/>
      <c r="T57" s="41"/>
      <c r="U57" s="41"/>
      <c r="V57" s="41"/>
      <c r="W57" s="30"/>
      <c r="X57" s="31"/>
    </row>
    <row r="58" spans="1:24">
      <c r="A58" s="39"/>
      <c r="B58" s="43"/>
      <c r="C58" s="53"/>
      <c r="D58" s="33"/>
      <c r="E58" s="33"/>
      <c r="F58" s="54"/>
      <c r="G58" s="40"/>
      <c r="H58" s="40"/>
      <c r="I58" s="40"/>
      <c r="J58" s="40"/>
      <c r="K58" s="40"/>
      <c r="L58" s="40"/>
      <c r="M58" s="28"/>
      <c r="N58" s="29"/>
      <c r="O58" s="41"/>
      <c r="P58" s="41"/>
      <c r="Q58" s="41"/>
      <c r="R58" s="41"/>
      <c r="S58" s="41"/>
      <c r="T58" s="41"/>
      <c r="U58" s="41"/>
      <c r="V58" s="41"/>
      <c r="W58" s="30"/>
      <c r="X58" s="31"/>
    </row>
    <row r="59" spans="1:24">
      <c r="A59" s="39"/>
      <c r="B59" s="43"/>
      <c r="C59" s="53"/>
      <c r="D59" s="33"/>
      <c r="E59" s="33"/>
      <c r="F59" s="54"/>
      <c r="G59" s="40"/>
      <c r="H59" s="40"/>
      <c r="I59" s="40"/>
      <c r="J59" s="40"/>
      <c r="K59" s="40"/>
      <c r="L59" s="40"/>
      <c r="M59" s="28"/>
      <c r="N59" s="29"/>
      <c r="O59" s="41"/>
      <c r="P59" s="41"/>
      <c r="Q59" s="41"/>
      <c r="R59" s="41"/>
      <c r="S59" s="41"/>
      <c r="T59" s="41"/>
      <c r="U59" s="41"/>
      <c r="V59" s="41"/>
      <c r="W59" s="30"/>
      <c r="X59" s="31"/>
    </row>
    <row r="60" spans="1:24">
      <c r="A60" s="39"/>
      <c r="B60" s="43"/>
      <c r="C60" s="53"/>
      <c r="D60" s="33"/>
      <c r="E60" s="33"/>
      <c r="F60" s="54"/>
      <c r="G60" s="40"/>
      <c r="H60" s="40"/>
      <c r="I60" s="40"/>
      <c r="J60" s="40"/>
      <c r="K60" s="40"/>
      <c r="L60" s="40"/>
      <c r="M60" s="28"/>
      <c r="N60" s="29"/>
      <c r="O60" s="41"/>
      <c r="P60" s="41"/>
      <c r="Q60" s="41"/>
      <c r="R60" s="41"/>
      <c r="S60" s="41"/>
      <c r="T60" s="41"/>
      <c r="U60" s="41"/>
      <c r="V60" s="41"/>
      <c r="W60" s="30"/>
      <c r="X60" s="31"/>
    </row>
    <row r="61" spans="1:24">
      <c r="A61" s="39"/>
      <c r="B61" s="43"/>
      <c r="C61" s="53"/>
      <c r="D61" s="33"/>
      <c r="E61" s="33"/>
      <c r="F61" s="54"/>
      <c r="G61" s="40"/>
      <c r="H61" s="40"/>
      <c r="I61" s="40"/>
      <c r="J61" s="40"/>
      <c r="K61" s="40"/>
      <c r="L61" s="40"/>
      <c r="M61" s="28"/>
      <c r="N61" s="29"/>
      <c r="O61" s="41"/>
      <c r="P61" s="41"/>
      <c r="Q61" s="41"/>
      <c r="R61" s="41"/>
      <c r="S61" s="41"/>
      <c r="T61" s="41"/>
      <c r="U61" s="41"/>
      <c r="V61" s="41"/>
      <c r="W61" s="30"/>
      <c r="X61" s="31"/>
    </row>
    <row r="62" spans="1:24">
      <c r="A62" s="39"/>
      <c r="B62" s="43"/>
      <c r="C62" s="53"/>
      <c r="D62" s="33"/>
      <c r="E62" s="33"/>
      <c r="F62" s="54"/>
      <c r="G62" s="40"/>
      <c r="H62" s="40"/>
      <c r="I62" s="40"/>
      <c r="J62" s="40"/>
      <c r="K62" s="40"/>
      <c r="L62" s="40"/>
      <c r="M62" s="28"/>
      <c r="N62" s="29"/>
      <c r="O62" s="41"/>
      <c r="P62" s="41"/>
      <c r="Q62" s="41"/>
      <c r="R62" s="41"/>
      <c r="S62" s="41"/>
      <c r="T62" s="41"/>
      <c r="U62" s="41"/>
      <c r="V62" s="41"/>
      <c r="W62" s="30"/>
      <c r="X62" s="31"/>
    </row>
  </sheetData>
  <mergeCells count="84">
    <mergeCell ref="C22:H22"/>
    <mergeCell ref="C25:H25"/>
    <mergeCell ref="A36:A39"/>
    <mergeCell ref="G39:L39"/>
    <mergeCell ref="O39:V39"/>
    <mergeCell ref="A17:A20"/>
    <mergeCell ref="B17:B20"/>
    <mergeCell ref="F17:F20"/>
    <mergeCell ref="G20:L20"/>
    <mergeCell ref="O20:V20"/>
    <mergeCell ref="A14:X14"/>
    <mergeCell ref="P15:P16"/>
    <mergeCell ref="A15:A16"/>
    <mergeCell ref="C15:C16"/>
    <mergeCell ref="D15:D16"/>
    <mergeCell ref="E15:E16"/>
    <mergeCell ref="F15:F16"/>
    <mergeCell ref="O15:O16"/>
    <mergeCell ref="A2:X2"/>
    <mergeCell ref="A3:X3"/>
    <mergeCell ref="A35:X35"/>
    <mergeCell ref="B6:C6"/>
    <mergeCell ref="A7:X7"/>
    <mergeCell ref="A8:A9"/>
    <mergeCell ref="C8:C9"/>
    <mergeCell ref="D8:D9"/>
    <mergeCell ref="E8:E9"/>
    <mergeCell ref="F8:F9"/>
    <mergeCell ref="G8:G9"/>
    <mergeCell ref="H8:K8"/>
    <mergeCell ref="L8:L9"/>
    <mergeCell ref="U8:U9"/>
    <mergeCell ref="V8:V9"/>
    <mergeCell ref="W8:W9"/>
    <mergeCell ref="X8:X9"/>
    <mergeCell ref="A10:A13"/>
    <mergeCell ref="B10:B11"/>
    <mergeCell ref="F10:F13"/>
    <mergeCell ref="X10:X12"/>
    <mergeCell ref="B12:B13"/>
    <mergeCell ref="G13:L13"/>
    <mergeCell ref="O13:V13"/>
    <mergeCell ref="M8:M9"/>
    <mergeCell ref="N8:N9"/>
    <mergeCell ref="O8:O9"/>
    <mergeCell ref="P8:P9"/>
    <mergeCell ref="Q8:T8"/>
    <mergeCell ref="C48:H48"/>
    <mergeCell ref="C51:H51"/>
    <mergeCell ref="X36:X38"/>
    <mergeCell ref="Q15:T15"/>
    <mergeCell ref="U15:U16"/>
    <mergeCell ref="F36:F39"/>
    <mergeCell ref="G15:G16"/>
    <mergeCell ref="H15:K15"/>
    <mergeCell ref="X17:X19"/>
    <mergeCell ref="A40:X40"/>
    <mergeCell ref="A41:A42"/>
    <mergeCell ref="C41:C42"/>
    <mergeCell ref="D41:D42"/>
    <mergeCell ref="E41:E42"/>
    <mergeCell ref="F41:F42"/>
    <mergeCell ref="B36:B39"/>
    <mergeCell ref="M41:M42"/>
    <mergeCell ref="N41:N42"/>
    <mergeCell ref="A30:X30"/>
    <mergeCell ref="A31:X31"/>
    <mergeCell ref="B34:C34"/>
    <mergeCell ref="W41:W42"/>
    <mergeCell ref="X41:X42"/>
    <mergeCell ref="O41:O42"/>
    <mergeCell ref="P41:P42"/>
    <mergeCell ref="Q41:T41"/>
    <mergeCell ref="U41:U42"/>
    <mergeCell ref="V41:V42"/>
    <mergeCell ref="G41:G42"/>
    <mergeCell ref="H41:K41"/>
    <mergeCell ref="L41:L42"/>
    <mergeCell ref="A43:A46"/>
    <mergeCell ref="B43:B46"/>
    <mergeCell ref="F43:F46"/>
    <mergeCell ref="X43:X45"/>
    <mergeCell ref="G46:L46"/>
    <mergeCell ref="O46:V46"/>
  </mergeCells>
  <phoneticPr fontId="0" type="noConversion"/>
  <printOptions horizontalCentered="1"/>
  <pageMargins left="0.39370078740157483" right="0.23622047244094491" top="0.31496062992125984" bottom="0.31496062992125984" header="3.937007874015748E-2" footer="3.937007874015748E-2"/>
  <pageSetup paperSize="9" scale="65" orientation="landscape" verticalDpi="360" r:id="rId1"/>
  <headerFooter alignWithMargins="0"/>
  <rowBreaks count="1" manualBreakCount="1">
    <brk id="28" max="2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ПЖ</vt:lpstr>
      <vt:lpstr>ПМ</vt:lpstr>
      <vt:lpstr>СП</vt:lpstr>
      <vt:lpstr>Т</vt:lpstr>
      <vt:lpstr>Ч</vt:lpstr>
      <vt:lpstr>Лист1</vt:lpstr>
      <vt:lpstr>ПЖ!Область_печати</vt:lpstr>
      <vt:lpstr>СП!Область_печати</vt:lpstr>
      <vt:lpstr>Т!Область_печати</vt:lpstr>
      <vt:lpstr>Ч!Область_печати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2017-02-25T14:44:19Z</cp:lastPrinted>
  <dcterms:created xsi:type="dcterms:W3CDTF">2006-09-16T00:00:00Z</dcterms:created>
  <dcterms:modified xsi:type="dcterms:W3CDTF">2018-04-23T08:41:42Z</dcterms:modified>
</cp:coreProperties>
</file>