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ЧР 2022 (1 день)\"/>
    </mc:Choice>
  </mc:AlternateContent>
  <xr:revisionPtr revIDLastSave="0" documentId="13_ncr:1_{480BBCEA-E81A-476B-A744-1979E3D48DE0}" xr6:coauthVersionLast="47" xr6:coauthVersionMax="47" xr10:uidLastSave="{00000000-0000-0000-0000-000000000000}"/>
  <bookViews>
    <workbookView xWindow="-108" yWindow="-108" windowWidth="23256" windowHeight="12576" tabRatio="865" activeTab="1" xr2:uid="{00000000-000D-0000-FFFF-FFFF00000000}"/>
  </bookViews>
  <sheets>
    <sheet name="база ЧР" sheetId="88" r:id="rId1"/>
    <sheet name="ДЦ 63" sheetId="28" r:id="rId2"/>
    <sheet name="ДЦ 68" sheetId="74" r:id="rId3"/>
    <sheet name="ДЦ 73" sheetId="75" r:id="rId4"/>
    <sheet name="ДЦ 85" sheetId="76" r:id="rId5"/>
    <sheet name="ДЦ 85+" sheetId="77" r:id="rId6"/>
    <sheet name="ДЦЖ 63 " sheetId="78" r:id="rId7"/>
    <sheet name="ДЦЖ 63 +" sheetId="79" r:id="rId8"/>
    <sheet name="Эстафета ДЦ (М1)" sheetId="73" r:id="rId9"/>
    <sheet name="Эстафета ДЦ (М2) " sheetId="86" r:id="rId10"/>
    <sheet name="Эстафета ДЦ(м)  выход" sheetId="89" r:id="rId11"/>
    <sheet name="Эстафета ДЦ (ж)" sheetId="87" r:id="rId12"/>
    <sheet name="Р 63" sheetId="80" r:id="rId13"/>
    <sheet name="Р 63+" sheetId="81" r:id="rId14"/>
    <sheet name="ДВ 63" sheetId="61" r:id="rId15"/>
    <sheet name="ЭстафетаТ" sheetId="43" state="hidden" r:id="rId16"/>
    <sheet name="ДВ 68" sheetId="82" r:id="rId17"/>
    <sheet name="ДВ 73" sheetId="83" r:id="rId18"/>
    <sheet name="ДВ 85" sheetId="84" r:id="rId19"/>
    <sheet name="ДВ 85+" sheetId="85" r:id="rId20"/>
    <sheet name="Жонглирование" sheetId="51" r:id="rId21"/>
    <sheet name="Сводная" sheetId="49" r:id="rId22"/>
    <sheet name="судьи" sheetId="71" r:id="rId23"/>
  </sheets>
  <definedNames>
    <definedName name="_xlnm._FilterDatabase" localSheetId="0" hidden="1">'база ЧР'!$A$10:$M$340</definedName>
    <definedName name="_xlnm._FilterDatabase" localSheetId="14" hidden="1">'ДВ 63'!$A$16:$R$17</definedName>
    <definedName name="_xlnm._FilterDatabase" localSheetId="16" hidden="1">'ДВ 68'!$A$16:$R$17</definedName>
    <definedName name="_xlnm._FilterDatabase" localSheetId="17" hidden="1">'ДВ 73'!$A$16:$R$17</definedName>
    <definedName name="_xlnm._FilterDatabase" localSheetId="18" hidden="1">'ДВ 85'!$A$16:$R$17</definedName>
    <definedName name="_xlnm._FilterDatabase" localSheetId="19" hidden="1">'ДВ 85+'!$A$16:$R$17</definedName>
    <definedName name="_xlnm._FilterDatabase" localSheetId="1" hidden="1">'ДЦ 63'!$A$16:$P$17</definedName>
    <definedName name="_xlnm._FilterDatabase" localSheetId="2" hidden="1">'ДЦ 68'!$A$16:$P$17</definedName>
    <definedName name="_xlnm._FilterDatabase" localSheetId="3" hidden="1">'ДЦ 73'!$A$16:$P$17</definedName>
    <definedName name="_xlnm._FilterDatabase" localSheetId="4" hidden="1">'ДЦ 85'!$A$16:$P$17</definedName>
    <definedName name="_xlnm._FilterDatabase" localSheetId="5" hidden="1">'ДЦ 85+'!$A$16:$P$17</definedName>
    <definedName name="_xlnm._FilterDatabase" localSheetId="6" hidden="1">'ДЦЖ 63 '!$A$16:$P$17</definedName>
    <definedName name="_xlnm._FilterDatabase" localSheetId="7" hidden="1">'ДЦЖ 63 +'!$A$16:$P$17</definedName>
    <definedName name="_xlnm._FilterDatabase" localSheetId="12" hidden="1">'Р 63'!$A$16:$P$17</definedName>
    <definedName name="_xlnm._FilterDatabase" localSheetId="13" hidden="1">'Р 63+'!$A$16:$P$17</definedName>
    <definedName name="_xlnm._FilterDatabase" localSheetId="21" hidden="1">Сводная!$A$11:$AF$54</definedName>
    <definedName name="_xlnm.Print_Area" localSheetId="14">'ДВ 63'!$A$1:$R$40</definedName>
    <definedName name="_xlnm.Print_Area" localSheetId="16">'ДВ 68'!$A$1:$R$41</definedName>
    <definedName name="_xlnm.Print_Area" localSheetId="17">'ДВ 73'!$A$1:$R$43</definedName>
    <definedName name="_xlnm.Print_Area" localSheetId="18">'ДВ 85'!$A$1:$R$47</definedName>
    <definedName name="_xlnm.Print_Area" localSheetId="19">'ДВ 85+'!$A$1:$R$42</definedName>
    <definedName name="_xlnm.Print_Area" localSheetId="2">'ДЦ 68'!$A$1:$P$31</definedName>
    <definedName name="_xlnm.Print_Area" localSheetId="3">'ДЦ 73'!$A$1:$P$34</definedName>
    <definedName name="_xlnm.Print_Area" localSheetId="4">'ДЦ 85'!$A$1:$P$42</definedName>
    <definedName name="_xlnm.Print_Area" localSheetId="21">Сводная!$A$1:$AH$62</definedName>
    <definedName name="_xlnm.Print_Area" localSheetId="11">'Эстафета ДЦ (ж)'!$A$1:$L$35</definedName>
    <definedName name="_xlnm.Print_Area" localSheetId="8">'Эстафета ДЦ (М1)'!$A$1:$L$71</definedName>
    <definedName name="_xlnm.Print_Area" localSheetId="9">'Эстафета ДЦ (М2) '!$A$1:$M$63</definedName>
    <definedName name="_xlnm.Print_Area" localSheetId="10">'Эстафета ДЦ(м)  выход'!$A$1:$L$41</definedName>
    <definedName name="_xlnm.Print_Area" localSheetId="15">ЭстафетаТ!$A$1:$J$49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54" i="49" l="1"/>
  <c r="AF22" i="49"/>
  <c r="AF53" i="49"/>
  <c r="AF29" i="49"/>
  <c r="AF14" i="49"/>
  <c r="AF36" i="49"/>
  <c r="AF18" i="49"/>
  <c r="AF35" i="49"/>
  <c r="AF52" i="49"/>
  <c r="AF51" i="49"/>
  <c r="AF30" i="49"/>
  <c r="AF24" i="49"/>
  <c r="A36" i="51"/>
  <c r="A20" i="84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41" i="84" s="1"/>
  <c r="A42" i="84" s="1"/>
  <c r="A20" i="61"/>
  <c r="A21" i="61" s="1"/>
  <c r="A22" i="61" s="1"/>
  <c r="A23" i="61" s="1"/>
  <c r="A24" i="61" s="1"/>
  <c r="A25" i="61" s="1"/>
  <c r="A26" i="61" s="1"/>
  <c r="A27" i="61" s="1"/>
  <c r="A20" i="85"/>
  <c r="A21" i="85" s="1"/>
  <c r="A22" i="85" s="1"/>
  <c r="A23" i="85" s="1"/>
  <c r="A24" i="85" s="1"/>
  <c r="A25" i="85" s="1"/>
  <c r="A26" i="85" s="1"/>
  <c r="A27" i="85" s="1"/>
  <c r="A28" i="85" s="1"/>
  <c r="A29" i="85" s="1"/>
  <c r="A30" i="85" s="1"/>
  <c r="A31" i="85" s="1"/>
  <c r="A32" i="85" s="1"/>
  <c r="A33" i="85" s="1"/>
  <c r="A34" i="85" s="1"/>
  <c r="A35" i="85" s="1"/>
  <c r="A36" i="85" s="1"/>
  <c r="A37" i="85" s="1"/>
  <c r="A38" i="85" s="1"/>
  <c r="A20" i="82"/>
  <c r="A21" i="82" s="1"/>
  <c r="A22" i="82" s="1"/>
  <c r="A23" i="82" s="1"/>
  <c r="A24" i="82" s="1"/>
  <c r="A25" i="82" s="1"/>
  <c r="A26" i="82" s="1"/>
  <c r="A27" i="82" s="1"/>
  <c r="A28" i="82" s="1"/>
  <c r="A29" i="82" s="1"/>
  <c r="A30" i="82" s="1"/>
  <c r="A31" i="82" s="1"/>
  <c r="A32" i="82" s="1"/>
  <c r="A33" i="82" s="1"/>
  <c r="A34" i="82" s="1"/>
  <c r="A35" i="82" s="1"/>
  <c r="A36" i="82" s="1"/>
  <c r="A37" i="82" s="1"/>
  <c r="H62" i="73"/>
  <c r="H63" i="73" s="1"/>
  <c r="H64" i="73" s="1"/>
  <c r="H65" i="73" s="1"/>
  <c r="H53" i="73"/>
  <c r="H54" i="73" s="1"/>
  <c r="H55" i="73" s="1"/>
  <c r="H56" i="73" s="1"/>
  <c r="F48" i="73"/>
  <c r="H44" i="73"/>
  <c r="H45" i="73" s="1"/>
  <c r="H46" i="73" s="1"/>
  <c r="H47" i="73" s="1"/>
  <c r="H49" i="73" s="1"/>
  <c r="F39" i="73"/>
  <c r="H35" i="73"/>
  <c r="H36" i="73" s="1"/>
  <c r="H37" i="73" s="1"/>
  <c r="H38" i="73" s="1"/>
  <c r="H40" i="73" s="1"/>
  <c r="N26" i="75"/>
  <c r="N27" i="75"/>
  <c r="N28" i="75"/>
  <c r="N23" i="75"/>
  <c r="N22" i="74"/>
  <c r="A30" i="51"/>
  <c r="A31" i="51" s="1"/>
  <c r="A32" i="51" s="1"/>
  <c r="A33" i="51" s="1"/>
  <c r="A34" i="51" s="1"/>
  <c r="A35" i="51" s="1"/>
  <c r="N27" i="78"/>
  <c r="N26" i="78"/>
  <c r="N23" i="78"/>
  <c r="N24" i="78"/>
  <c r="N22" i="78"/>
  <c r="N25" i="78"/>
  <c r="N25" i="75"/>
  <c r="N29" i="75"/>
  <c r="N24" i="75"/>
  <c r="N19" i="75"/>
  <c r="N21" i="75"/>
  <c r="N20" i="75"/>
  <c r="N26" i="74"/>
  <c r="N24" i="74"/>
  <c r="N23" i="74"/>
  <c r="N21" i="74"/>
  <c r="N25" i="74"/>
  <c r="N20" i="74"/>
  <c r="N19" i="74"/>
  <c r="A37" i="51" l="1"/>
  <c r="A38" i="51" s="1"/>
  <c r="A39" i="51" s="1"/>
  <c r="L32" i="84"/>
  <c r="J32" i="84"/>
  <c r="J42" i="84"/>
  <c r="J41" i="84"/>
  <c r="J40" i="84"/>
  <c r="J39" i="84"/>
  <c r="J38" i="84"/>
  <c r="J37" i="84"/>
  <c r="J36" i="84"/>
  <c r="J35" i="84"/>
  <c r="J34" i="84"/>
  <c r="J33" i="84"/>
  <c r="J31" i="84"/>
  <c r="J30" i="84"/>
  <c r="J29" i="84"/>
  <c r="J28" i="84"/>
  <c r="J27" i="84"/>
  <c r="J26" i="84"/>
  <c r="J25" i="84"/>
  <c r="J24" i="84"/>
  <c r="J23" i="84"/>
  <c r="J22" i="84"/>
  <c r="J21" i="84"/>
  <c r="J20" i="84"/>
  <c r="J19" i="84"/>
  <c r="J18" i="84"/>
  <c r="L40" i="84"/>
  <c r="N40" i="84" s="1"/>
  <c r="L41" i="84"/>
  <c r="L42" i="84"/>
  <c r="N42" i="84" s="1"/>
  <c r="P42" i="84" s="1"/>
  <c r="A29" i="51"/>
  <c r="A16" i="5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N19" i="78"/>
  <c r="N21" i="78"/>
  <c r="N20" i="78"/>
  <c r="N18" i="78"/>
  <c r="M18" i="78"/>
  <c r="N41" i="84" l="1"/>
  <c r="P41" i="84" s="1"/>
  <c r="N32" i="84"/>
  <c r="P32" i="84" s="1"/>
  <c r="P40" i="84"/>
  <c r="F30" i="87"/>
  <c r="H26" i="87"/>
  <c r="H27" i="87" s="1"/>
  <c r="H28" i="87" s="1"/>
  <c r="H29" i="87" s="1"/>
  <c r="H31" i="87" s="1"/>
  <c r="F21" i="87"/>
  <c r="H17" i="87"/>
  <c r="H18" i="87" s="1"/>
  <c r="H19" i="87" s="1"/>
  <c r="H20" i="87" s="1"/>
  <c r="H22" i="87" s="1"/>
  <c r="F58" i="86"/>
  <c r="H54" i="86"/>
  <c r="H55" i="86" s="1"/>
  <c r="H56" i="86" s="1"/>
  <c r="H57" i="86" s="1"/>
  <c r="H59" i="86" s="1"/>
  <c r="F49" i="86"/>
  <c r="H45" i="86"/>
  <c r="H46" i="86" s="1"/>
  <c r="H47" i="86" s="1"/>
  <c r="H48" i="86" s="1"/>
  <c r="H50" i="86" s="1"/>
  <c r="F40" i="86"/>
  <c r="H36" i="86"/>
  <c r="H37" i="86" s="1"/>
  <c r="H38" i="86" s="1"/>
  <c r="H39" i="86" s="1"/>
  <c r="H41" i="86" s="1"/>
  <c r="F31" i="86"/>
  <c r="H27" i="86"/>
  <c r="H28" i="86" s="1"/>
  <c r="H29" i="86" s="1"/>
  <c r="H30" i="86" s="1"/>
  <c r="H32" i="86" s="1"/>
  <c r="F22" i="86"/>
  <c r="H18" i="86"/>
  <c r="H19" i="86" s="1"/>
  <c r="H20" i="86" s="1"/>
  <c r="H21" i="86" s="1"/>
  <c r="H23" i="86" s="1"/>
  <c r="A14" i="49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3" i="49" s="1"/>
  <c r="A54" i="49" s="1"/>
  <c r="L38" i="85"/>
  <c r="N38" i="85" s="1"/>
  <c r="P38" i="85" s="1"/>
  <c r="J38" i="85"/>
  <c r="L37" i="85"/>
  <c r="N37" i="85" s="1"/>
  <c r="P37" i="85" s="1"/>
  <c r="J37" i="85"/>
  <c r="L36" i="85"/>
  <c r="N36" i="85" s="1"/>
  <c r="P36" i="85" s="1"/>
  <c r="J36" i="85"/>
  <c r="L35" i="85"/>
  <c r="N35" i="85" s="1"/>
  <c r="P35" i="85" s="1"/>
  <c r="J35" i="85"/>
  <c r="L34" i="85"/>
  <c r="J34" i="85"/>
  <c r="L33" i="85"/>
  <c r="N33" i="85" s="1"/>
  <c r="P33" i="85" s="1"/>
  <c r="J33" i="85"/>
  <c r="L32" i="85"/>
  <c r="N32" i="85" s="1"/>
  <c r="P32" i="85" s="1"/>
  <c r="J32" i="85"/>
  <c r="N31" i="85"/>
  <c r="P31" i="85" s="1"/>
  <c r="L31" i="85"/>
  <c r="J31" i="85"/>
  <c r="N30" i="85"/>
  <c r="P30" i="85" s="1"/>
  <c r="L30" i="85"/>
  <c r="J30" i="85"/>
  <c r="L29" i="85"/>
  <c r="N29" i="85" s="1"/>
  <c r="P29" i="85" s="1"/>
  <c r="J29" i="85"/>
  <c r="L28" i="85"/>
  <c r="N28" i="85" s="1"/>
  <c r="P28" i="85" s="1"/>
  <c r="J28" i="85"/>
  <c r="L27" i="85"/>
  <c r="N27" i="85" s="1"/>
  <c r="P27" i="85" s="1"/>
  <c r="J27" i="85"/>
  <c r="L26" i="85"/>
  <c r="J26" i="85"/>
  <c r="L25" i="85"/>
  <c r="N25" i="85" s="1"/>
  <c r="P25" i="85" s="1"/>
  <c r="J25" i="85"/>
  <c r="L24" i="85"/>
  <c r="N24" i="85" s="1"/>
  <c r="P24" i="85" s="1"/>
  <c r="J24" i="85"/>
  <c r="L23" i="85"/>
  <c r="J23" i="85"/>
  <c r="L22" i="85"/>
  <c r="N22" i="85" s="1"/>
  <c r="P22" i="85" s="1"/>
  <c r="J22" i="85"/>
  <c r="L21" i="85"/>
  <c r="J21" i="85"/>
  <c r="L20" i="85"/>
  <c r="N20" i="85" s="1"/>
  <c r="P20" i="85" s="1"/>
  <c r="J20" i="85"/>
  <c r="L19" i="85"/>
  <c r="J19" i="85"/>
  <c r="A19" i="85"/>
  <c r="O18" i="85"/>
  <c r="N18" i="85"/>
  <c r="P18" i="85" s="1"/>
  <c r="L18" i="85"/>
  <c r="J18" i="85"/>
  <c r="L39" i="84"/>
  <c r="N39" i="84" s="1"/>
  <c r="L38" i="84"/>
  <c r="L37" i="84"/>
  <c r="L36" i="84"/>
  <c r="L35" i="84"/>
  <c r="L34" i="84"/>
  <c r="L33" i="84"/>
  <c r="L31" i="84"/>
  <c r="N31" i="84" s="1"/>
  <c r="L30" i="84"/>
  <c r="N30" i="84" s="1"/>
  <c r="L29" i="84"/>
  <c r="L28" i="84"/>
  <c r="L27" i="84"/>
  <c r="L26" i="84"/>
  <c r="L25" i="84"/>
  <c r="L24" i="84"/>
  <c r="L23" i="84"/>
  <c r="L22" i="84"/>
  <c r="N22" i="84" s="1"/>
  <c r="L21" i="84"/>
  <c r="L20" i="84"/>
  <c r="L19" i="84"/>
  <c r="A19" i="84"/>
  <c r="O18" i="84"/>
  <c r="L18" i="84"/>
  <c r="N18" i="84" s="1"/>
  <c r="N39" i="83"/>
  <c r="P39" i="83" s="1"/>
  <c r="L39" i="83"/>
  <c r="J39" i="83"/>
  <c r="L38" i="83"/>
  <c r="N38" i="83" s="1"/>
  <c r="P38" i="83" s="1"/>
  <c r="J38" i="83"/>
  <c r="P37" i="83"/>
  <c r="N37" i="83"/>
  <c r="L37" i="83"/>
  <c r="J37" i="83"/>
  <c r="N36" i="83"/>
  <c r="P36" i="83" s="1"/>
  <c r="L36" i="83"/>
  <c r="M36" i="83" s="1"/>
  <c r="J36" i="83"/>
  <c r="L35" i="83"/>
  <c r="N35" i="83" s="1"/>
  <c r="P35" i="83" s="1"/>
  <c r="J35" i="83"/>
  <c r="L34" i="83"/>
  <c r="N34" i="83" s="1"/>
  <c r="P34" i="83" s="1"/>
  <c r="J34" i="83"/>
  <c r="N33" i="83"/>
  <c r="P33" i="83" s="1"/>
  <c r="L33" i="83"/>
  <c r="J33" i="83"/>
  <c r="N32" i="83"/>
  <c r="P32" i="83" s="1"/>
  <c r="L32" i="83"/>
  <c r="M32" i="83" s="1"/>
  <c r="J32" i="83"/>
  <c r="N31" i="83"/>
  <c r="P31" i="83" s="1"/>
  <c r="L31" i="83"/>
  <c r="J31" i="83"/>
  <c r="L30" i="83"/>
  <c r="N30" i="83" s="1"/>
  <c r="P30" i="83" s="1"/>
  <c r="J30" i="83"/>
  <c r="L29" i="83"/>
  <c r="N29" i="83" s="1"/>
  <c r="P29" i="83" s="1"/>
  <c r="J29" i="83"/>
  <c r="L28" i="83"/>
  <c r="N28" i="83" s="1"/>
  <c r="P28" i="83" s="1"/>
  <c r="J28" i="83"/>
  <c r="N27" i="83"/>
  <c r="P27" i="83" s="1"/>
  <c r="L27" i="83"/>
  <c r="J27" i="83"/>
  <c r="N26" i="83"/>
  <c r="P26" i="83" s="1"/>
  <c r="L26" i="83"/>
  <c r="M26" i="83" s="1"/>
  <c r="J26" i="83"/>
  <c r="N25" i="83"/>
  <c r="P25" i="83" s="1"/>
  <c r="L25" i="83"/>
  <c r="J25" i="83"/>
  <c r="P24" i="83"/>
  <c r="N24" i="83"/>
  <c r="L24" i="83"/>
  <c r="M24" i="83" s="1"/>
  <c r="J24" i="83"/>
  <c r="L23" i="83"/>
  <c r="N23" i="83" s="1"/>
  <c r="P23" i="83" s="1"/>
  <c r="J23" i="83"/>
  <c r="M22" i="83"/>
  <c r="L22" i="83"/>
  <c r="N22" i="83" s="1"/>
  <c r="P22" i="83" s="1"/>
  <c r="J22" i="83"/>
  <c r="N21" i="83"/>
  <c r="P21" i="83" s="1"/>
  <c r="L21" i="83"/>
  <c r="J21" i="83"/>
  <c r="N20" i="83"/>
  <c r="P20" i="83" s="1"/>
  <c r="L20" i="83"/>
  <c r="M20" i="83" s="1"/>
  <c r="J20" i="83"/>
  <c r="N19" i="83"/>
  <c r="P19" i="83" s="1"/>
  <c r="L19" i="83"/>
  <c r="J19" i="83"/>
  <c r="A19" i="83"/>
  <c r="A20" i="83" s="1"/>
  <c r="O18" i="83"/>
  <c r="L18" i="83"/>
  <c r="M39" i="83" s="1"/>
  <c r="J18" i="83"/>
  <c r="L37" i="82"/>
  <c r="J37" i="82"/>
  <c r="L36" i="82"/>
  <c r="N36" i="82" s="1"/>
  <c r="P36" i="82" s="1"/>
  <c r="J36" i="82"/>
  <c r="L35" i="82"/>
  <c r="N35" i="82" s="1"/>
  <c r="P35" i="82" s="1"/>
  <c r="J35" i="82"/>
  <c r="L34" i="82"/>
  <c r="N34" i="82" s="1"/>
  <c r="P34" i="82" s="1"/>
  <c r="J34" i="82"/>
  <c r="L33" i="82"/>
  <c r="N33" i="82" s="1"/>
  <c r="P33" i="82" s="1"/>
  <c r="J33" i="82"/>
  <c r="L32" i="82"/>
  <c r="N32" i="82" s="1"/>
  <c r="P32" i="82" s="1"/>
  <c r="J32" i="82"/>
  <c r="L20" i="82"/>
  <c r="N20" i="82" s="1"/>
  <c r="P20" i="82" s="1"/>
  <c r="J20" i="82"/>
  <c r="L31" i="82"/>
  <c r="J31" i="82"/>
  <c r="L30" i="82"/>
  <c r="N30" i="82" s="1"/>
  <c r="P30" i="82" s="1"/>
  <c r="J30" i="82"/>
  <c r="L29" i="82"/>
  <c r="J29" i="82"/>
  <c r="L28" i="82"/>
  <c r="N28" i="82" s="1"/>
  <c r="P28" i="82" s="1"/>
  <c r="J28" i="82"/>
  <c r="L27" i="82"/>
  <c r="J27" i="82"/>
  <c r="L26" i="82"/>
  <c r="N26" i="82" s="1"/>
  <c r="P26" i="82" s="1"/>
  <c r="J26" i="82"/>
  <c r="L25" i="82"/>
  <c r="N25" i="82" s="1"/>
  <c r="P25" i="82" s="1"/>
  <c r="J25" i="82"/>
  <c r="L24" i="82"/>
  <c r="N24" i="82" s="1"/>
  <c r="P24" i="82" s="1"/>
  <c r="J24" i="82"/>
  <c r="L23" i="82"/>
  <c r="N23" i="82" s="1"/>
  <c r="P23" i="82" s="1"/>
  <c r="J23" i="82"/>
  <c r="L22" i="82"/>
  <c r="N22" i="82" s="1"/>
  <c r="P22" i="82" s="1"/>
  <c r="J22" i="82"/>
  <c r="L21" i="82"/>
  <c r="N21" i="82" s="1"/>
  <c r="P21" i="82" s="1"/>
  <c r="J21" i="82"/>
  <c r="L19" i="82"/>
  <c r="J19" i="82"/>
  <c r="A19" i="82"/>
  <c r="O19" i="82" s="1"/>
  <c r="O18" i="82"/>
  <c r="L18" i="82"/>
  <c r="N18" i="82" s="1"/>
  <c r="P18" i="82" s="1"/>
  <c r="J18" i="82"/>
  <c r="L36" i="61"/>
  <c r="J36" i="61"/>
  <c r="L35" i="61"/>
  <c r="N35" i="61" s="1"/>
  <c r="P35" i="61" s="1"/>
  <c r="J35" i="61"/>
  <c r="L34" i="61"/>
  <c r="J34" i="61"/>
  <c r="L33" i="61"/>
  <c r="N33" i="61" s="1"/>
  <c r="P33" i="61" s="1"/>
  <c r="J33" i="61"/>
  <c r="L32" i="61"/>
  <c r="N32" i="61" s="1"/>
  <c r="P32" i="61" s="1"/>
  <c r="J32" i="61"/>
  <c r="L31" i="61"/>
  <c r="N31" i="61" s="1"/>
  <c r="P31" i="61" s="1"/>
  <c r="J31" i="61"/>
  <c r="L30" i="61"/>
  <c r="J30" i="61"/>
  <c r="L29" i="61"/>
  <c r="J29" i="61"/>
  <c r="L28" i="61"/>
  <c r="J28" i="61"/>
  <c r="L27" i="61"/>
  <c r="N27" i="61" s="1"/>
  <c r="P27" i="61" s="1"/>
  <c r="J27" i="61"/>
  <c r="L26" i="61"/>
  <c r="J26" i="61"/>
  <c r="L25" i="61"/>
  <c r="N25" i="61" s="1"/>
  <c r="P25" i="61" s="1"/>
  <c r="J25" i="61"/>
  <c r="L24" i="61"/>
  <c r="J24" i="61"/>
  <c r="L23" i="61"/>
  <c r="N23" i="61" s="1"/>
  <c r="P23" i="61" s="1"/>
  <c r="J23" i="61"/>
  <c r="L22" i="61"/>
  <c r="J22" i="61"/>
  <c r="L21" i="61"/>
  <c r="N21" i="61" s="1"/>
  <c r="P21" i="61" s="1"/>
  <c r="J21" i="61"/>
  <c r="L20" i="61"/>
  <c r="N20" i="61" s="1"/>
  <c r="P20" i="61" s="1"/>
  <c r="J20" i="61"/>
  <c r="L19" i="61"/>
  <c r="N19" i="61" s="1"/>
  <c r="P19" i="61" s="1"/>
  <c r="J19" i="61"/>
  <c r="N25" i="81"/>
  <c r="N22" i="81"/>
  <c r="N30" i="81"/>
  <c r="N29" i="81"/>
  <c r="N28" i="81"/>
  <c r="N27" i="81"/>
  <c r="N26" i="81"/>
  <c r="N24" i="81"/>
  <c r="N23" i="81"/>
  <c r="N21" i="81"/>
  <c r="N20" i="81"/>
  <c r="N19" i="81"/>
  <c r="A19" i="81"/>
  <c r="A20" i="81" s="1"/>
  <c r="A21" i="81" s="1"/>
  <c r="A22" i="81" s="1"/>
  <c r="A23" i="81" s="1"/>
  <c r="A24" i="81" s="1"/>
  <c r="A25" i="81" s="1"/>
  <c r="A26" i="81" s="1"/>
  <c r="A27" i="81" s="1"/>
  <c r="A28" i="81" s="1"/>
  <c r="A29" i="81" s="1"/>
  <c r="A30" i="81" s="1"/>
  <c r="N18" i="81"/>
  <c r="M18" i="81"/>
  <c r="N36" i="80"/>
  <c r="N35" i="80"/>
  <c r="N34" i="80"/>
  <c r="N33" i="80"/>
  <c r="N32" i="80"/>
  <c r="N31" i="80"/>
  <c r="N29" i="80"/>
  <c r="N28" i="80"/>
  <c r="N27" i="80"/>
  <c r="N26" i="80"/>
  <c r="N25" i="80"/>
  <c r="N24" i="80"/>
  <c r="N23" i="80"/>
  <c r="N22" i="80"/>
  <c r="N21" i="80"/>
  <c r="N20" i="80"/>
  <c r="N19" i="80"/>
  <c r="A19" i="80"/>
  <c r="A20" i="80" s="1"/>
  <c r="A21" i="80" s="1"/>
  <c r="A22" i="80" s="1"/>
  <c r="A23" i="80" s="1"/>
  <c r="A24" i="80" s="1"/>
  <c r="A25" i="80" s="1"/>
  <c r="A26" i="80" s="1"/>
  <c r="A27" i="80" s="1"/>
  <c r="A28" i="80" s="1"/>
  <c r="A29" i="80" s="1"/>
  <c r="A30" i="80" s="1"/>
  <c r="A31" i="80" s="1"/>
  <c r="A32" i="80" s="1"/>
  <c r="A33" i="80" s="1"/>
  <c r="A34" i="80" s="1"/>
  <c r="A35" i="80" s="1"/>
  <c r="A36" i="80" s="1"/>
  <c r="N18" i="80"/>
  <c r="M18" i="80"/>
  <c r="A19" i="79"/>
  <c r="A20" i="79" s="1"/>
  <c r="M18" i="79"/>
  <c r="A19" i="78"/>
  <c r="M20" i="78" s="1"/>
  <c r="A19" i="77"/>
  <c r="M19" i="77" s="1"/>
  <c r="M18" i="77"/>
  <c r="N35" i="76"/>
  <c r="N38" i="76"/>
  <c r="N37" i="76"/>
  <c r="N29" i="76"/>
  <c r="N33" i="76"/>
  <c r="N36" i="76"/>
  <c r="N32" i="76"/>
  <c r="N23" i="76"/>
  <c r="N28" i="76"/>
  <c r="N30" i="76"/>
  <c r="N27" i="76"/>
  <c r="N34" i="76"/>
  <c r="N24" i="76"/>
  <c r="N21" i="76"/>
  <c r="N25" i="76"/>
  <c r="N31" i="76"/>
  <c r="N26" i="76"/>
  <c r="N22" i="76"/>
  <c r="N19" i="76"/>
  <c r="N20" i="76"/>
  <c r="A19" i="76"/>
  <c r="M20" i="76" s="1"/>
  <c r="N18" i="76"/>
  <c r="M18" i="76"/>
  <c r="N22" i="75"/>
  <c r="A19" i="75"/>
  <c r="A20" i="75" s="1"/>
  <c r="M20" i="75" s="1"/>
  <c r="N18" i="75"/>
  <c r="M18" i="75"/>
  <c r="A19" i="74"/>
  <c r="N18" i="74"/>
  <c r="M18" i="74"/>
  <c r="A19" i="28"/>
  <c r="A20" i="28" s="1"/>
  <c r="N29" i="28"/>
  <c r="N23" i="28"/>
  <c r="N27" i="28"/>
  <c r="N28" i="28"/>
  <c r="N22" i="28"/>
  <c r="N26" i="28"/>
  <c r="N25" i="28"/>
  <c r="N24" i="28"/>
  <c r="N20" i="28"/>
  <c r="N21" i="28"/>
  <c r="N19" i="28"/>
  <c r="M19" i="28"/>
  <c r="A20" i="78" l="1"/>
  <c r="M21" i="78" s="1"/>
  <c r="A20" i="77"/>
  <c r="A20" i="76"/>
  <c r="M19" i="76" s="1"/>
  <c r="A20" i="74"/>
  <c r="M20" i="74" s="1"/>
  <c r="M19" i="74"/>
  <c r="A21" i="28"/>
  <c r="M20" i="28" s="1"/>
  <c r="M21" i="28"/>
  <c r="M19" i="80"/>
  <c r="O19" i="85"/>
  <c r="M34" i="85"/>
  <c r="M35" i="85"/>
  <c r="M19" i="85"/>
  <c r="N19" i="85"/>
  <c r="P19" i="85" s="1"/>
  <c r="N34" i="85"/>
  <c r="P34" i="85" s="1"/>
  <c r="M23" i="85"/>
  <c r="N23" i="85"/>
  <c r="P23" i="85" s="1"/>
  <c r="M29" i="85"/>
  <c r="M33" i="85"/>
  <c r="M18" i="85"/>
  <c r="M26" i="85"/>
  <c r="O40" i="84"/>
  <c r="O32" i="84"/>
  <c r="M30" i="82"/>
  <c r="M37" i="82"/>
  <c r="N37" i="82"/>
  <c r="P37" i="82" s="1"/>
  <c r="M27" i="82"/>
  <c r="N27" i="82"/>
  <c r="P27" i="82" s="1"/>
  <c r="M34" i="82"/>
  <c r="M29" i="82"/>
  <c r="M18" i="82"/>
  <c r="M31" i="82"/>
  <c r="M23" i="82"/>
  <c r="N30" i="61"/>
  <c r="P30" i="61" s="1"/>
  <c r="N29" i="61"/>
  <c r="P29" i="61" s="1"/>
  <c r="N24" i="61"/>
  <c r="P24" i="61" s="1"/>
  <c r="N34" i="61"/>
  <c r="P34" i="61" s="1"/>
  <c r="N22" i="61"/>
  <c r="P22" i="61" s="1"/>
  <c r="N28" i="61"/>
  <c r="P28" i="61" s="1"/>
  <c r="N36" i="61"/>
  <c r="P36" i="61" s="1"/>
  <c r="N26" i="61"/>
  <c r="P26" i="61" s="1"/>
  <c r="M20" i="80"/>
  <c r="N19" i="84"/>
  <c r="P19" i="84" s="1"/>
  <c r="N21" i="84"/>
  <c r="P21" i="84" s="1"/>
  <c r="N34" i="84"/>
  <c r="P34" i="84" s="1"/>
  <c r="N35" i="84"/>
  <c r="P35" i="84" s="1"/>
  <c r="N36" i="84"/>
  <c r="P36" i="84" s="1"/>
  <c r="M40" i="84"/>
  <c r="N20" i="84"/>
  <c r="P20" i="84" s="1"/>
  <c r="N23" i="84"/>
  <c r="P23" i="84" s="1"/>
  <c r="N24" i="84"/>
  <c r="P24" i="84" s="1"/>
  <c r="N27" i="84"/>
  <c r="P27" i="84" s="1"/>
  <c r="N33" i="84"/>
  <c r="P33" i="84" s="1"/>
  <c r="N25" i="84"/>
  <c r="P25" i="84" s="1"/>
  <c r="P37" i="84"/>
  <c r="N37" i="84"/>
  <c r="M42" i="84"/>
  <c r="N26" i="84"/>
  <c r="P26" i="84" s="1"/>
  <c r="N38" i="84"/>
  <c r="P38" i="84" s="1"/>
  <c r="N28" i="84"/>
  <c r="P28" i="84" s="1"/>
  <c r="M32" i="84"/>
  <c r="N29" i="84"/>
  <c r="P29" i="84" s="1"/>
  <c r="M41" i="84"/>
  <c r="M22" i="84"/>
  <c r="M24" i="84"/>
  <c r="M39" i="84"/>
  <c r="P39" i="84"/>
  <c r="M31" i="84"/>
  <c r="P22" i="84"/>
  <c r="M29" i="84"/>
  <c r="M30" i="84"/>
  <c r="M20" i="84"/>
  <c r="O20" i="85"/>
  <c r="M31" i="85"/>
  <c r="M37" i="85"/>
  <c r="M21" i="85"/>
  <c r="N26" i="85"/>
  <c r="P26" i="85" s="1"/>
  <c r="M32" i="85"/>
  <c r="N21" i="85"/>
  <c r="P21" i="85" s="1"/>
  <c r="M28" i="85"/>
  <c r="M25" i="85"/>
  <c r="M36" i="85"/>
  <c r="M20" i="85"/>
  <c r="M27" i="85"/>
  <c r="M38" i="85"/>
  <c r="M30" i="85"/>
  <c r="M22" i="85"/>
  <c r="M24" i="85"/>
  <c r="O20" i="84"/>
  <c r="M19" i="84"/>
  <c r="M26" i="84"/>
  <c r="P31" i="84"/>
  <c r="M38" i="84"/>
  <c r="O19" i="84"/>
  <c r="M21" i="84"/>
  <c r="M34" i="84"/>
  <c r="M28" i="84"/>
  <c r="M23" i="84"/>
  <c r="M18" i="84"/>
  <c r="P18" i="84"/>
  <c r="M25" i="84"/>
  <c r="P30" i="84"/>
  <c r="M37" i="84"/>
  <c r="M36" i="84"/>
  <c r="M33" i="84"/>
  <c r="M27" i="84"/>
  <c r="M35" i="84"/>
  <c r="A21" i="83"/>
  <c r="O20" i="83"/>
  <c r="M19" i="83"/>
  <c r="M31" i="83"/>
  <c r="M38" i="83"/>
  <c r="M21" i="83"/>
  <c r="M33" i="83"/>
  <c r="O19" i="83"/>
  <c r="M28" i="83"/>
  <c r="M23" i="83"/>
  <c r="M18" i="83"/>
  <c r="M30" i="83"/>
  <c r="M35" i="83"/>
  <c r="N18" i="83"/>
  <c r="P18" i="83" s="1"/>
  <c r="M25" i="83"/>
  <c r="M37" i="83"/>
  <c r="M27" i="83"/>
  <c r="M29" i="83"/>
  <c r="M34" i="83"/>
  <c r="M25" i="82"/>
  <c r="N19" i="82"/>
  <c r="P19" i="82" s="1"/>
  <c r="N31" i="82"/>
  <c r="P31" i="82" s="1"/>
  <c r="M36" i="82"/>
  <c r="M22" i="82"/>
  <c r="N29" i="82"/>
  <c r="P29" i="82" s="1"/>
  <c r="M20" i="82"/>
  <c r="M28" i="82"/>
  <c r="M24" i="82"/>
  <c r="M33" i="82"/>
  <c r="M32" i="82"/>
  <c r="M19" i="82"/>
  <c r="M35" i="82"/>
  <c r="M21" i="82"/>
  <c r="M26" i="82"/>
  <c r="M20" i="81"/>
  <c r="M19" i="81"/>
  <c r="M21" i="79"/>
  <c r="A21" i="79"/>
  <c r="M19" i="79"/>
  <c r="A21" i="78"/>
  <c r="M19" i="78" s="1"/>
  <c r="A21" i="76"/>
  <c r="A21" i="75"/>
  <c r="M21" i="75" s="1"/>
  <c r="M22" i="75"/>
  <c r="M20" i="77" l="1"/>
  <c r="A21" i="77"/>
  <c r="A21" i="74"/>
  <c r="M25" i="74" s="1"/>
  <c r="A22" i="28"/>
  <c r="A23" i="28" s="1"/>
  <c r="O41" i="84"/>
  <c r="O42" i="84"/>
  <c r="O21" i="85"/>
  <c r="O21" i="84"/>
  <c r="A22" i="83"/>
  <c r="O21" i="83"/>
  <c r="O21" i="82"/>
  <c r="M21" i="81"/>
  <c r="M21" i="80"/>
  <c r="A22" i="79"/>
  <c r="M20" i="79"/>
  <c r="A22" i="78"/>
  <c r="M25" i="78" s="1"/>
  <c r="A22" i="76"/>
  <c r="M22" i="76"/>
  <c r="A22" i="75"/>
  <c r="M19" i="75" s="1"/>
  <c r="A22" i="74"/>
  <c r="M21" i="74" s="1"/>
  <c r="F30" i="73"/>
  <c r="H26" i="73"/>
  <c r="H27" i="73" s="1"/>
  <c r="H28" i="73" s="1"/>
  <c r="H29" i="73" s="1"/>
  <c r="H31" i="73" s="1"/>
  <c r="A22" i="77" l="1"/>
  <c r="M23" i="77"/>
  <c r="M24" i="28"/>
  <c r="O22" i="85"/>
  <c r="O22" i="84"/>
  <c r="O22" i="83"/>
  <c r="A23" i="83"/>
  <c r="O22" i="82"/>
  <c r="M22" i="80"/>
  <c r="A23" i="79"/>
  <c r="M22" i="79"/>
  <c r="A23" i="78"/>
  <c r="M22" i="78" s="1"/>
  <c r="A23" i="76"/>
  <c r="M26" i="76"/>
  <c r="A23" i="75"/>
  <c r="M24" i="75" s="1"/>
  <c r="A23" i="74"/>
  <c r="M23" i="74" s="1"/>
  <c r="A24" i="28"/>
  <c r="M25" i="28"/>
  <c r="M21" i="77" l="1"/>
  <c r="A23" i="77"/>
  <c r="O23" i="85"/>
  <c r="O23" i="84"/>
  <c r="A24" i="83"/>
  <c r="O23" i="83"/>
  <c r="O23" i="82"/>
  <c r="M23" i="80"/>
  <c r="A24" i="79"/>
  <c r="M25" i="79"/>
  <c r="A24" i="78"/>
  <c r="M24" i="78" s="1"/>
  <c r="A24" i="76"/>
  <c r="M31" i="76"/>
  <c r="A24" i="75"/>
  <c r="M23" i="75" s="1"/>
  <c r="A24" i="74"/>
  <c r="M22" i="74" s="1"/>
  <c r="A25" i="28"/>
  <c r="A24" i="77" l="1"/>
  <c r="M25" i="77"/>
  <c r="O24" i="85"/>
  <c r="O24" i="84"/>
  <c r="A25" i="83"/>
  <c r="O24" i="83"/>
  <c r="O24" i="82"/>
  <c r="M23" i="81"/>
  <c r="M24" i="80"/>
  <c r="M23" i="79"/>
  <c r="A25" i="79"/>
  <c r="A25" i="78"/>
  <c r="M23" i="78" s="1"/>
  <c r="A25" i="76"/>
  <c r="A25" i="75"/>
  <c r="M25" i="75" s="1"/>
  <c r="A25" i="74"/>
  <c r="M24" i="74" s="1"/>
  <c r="A26" i="28"/>
  <c r="M26" i="28" s="1"/>
  <c r="M22" i="28"/>
  <c r="F66" i="73"/>
  <c r="H67" i="73"/>
  <c r="F57" i="73"/>
  <c r="H58" i="73"/>
  <c r="F21" i="73"/>
  <c r="H17" i="73"/>
  <c r="H18" i="73" s="1"/>
  <c r="H19" i="73" s="1"/>
  <c r="H20" i="73" s="1"/>
  <c r="H22" i="73" s="1"/>
  <c r="M22" i="77" l="1"/>
  <c r="A25" i="77"/>
  <c r="O25" i="85"/>
  <c r="O25" i="84"/>
  <c r="A26" i="83"/>
  <c r="O25" i="83"/>
  <c r="O25" i="82"/>
  <c r="M24" i="81"/>
  <c r="M25" i="80"/>
  <c r="M24" i="79"/>
  <c r="A26" i="79"/>
  <c r="A26" i="78"/>
  <c r="M26" i="78" s="1"/>
  <c r="A26" i="76"/>
  <c r="M21" i="76"/>
  <c r="A26" i="75"/>
  <c r="M26" i="75" s="1"/>
  <c r="A26" i="74"/>
  <c r="M26" i="74" s="1"/>
  <c r="A27" i="28"/>
  <c r="A19" i="61"/>
  <c r="AF44" i="49"/>
  <c r="AF19" i="49"/>
  <c r="AF38" i="49"/>
  <c r="N18" i="28"/>
  <c r="M24" i="77" l="1"/>
  <c r="A26" i="77"/>
  <c r="O19" i="61"/>
  <c r="O26" i="85"/>
  <c r="O26" i="84"/>
  <c r="O26" i="83"/>
  <c r="A27" i="83"/>
  <c r="O26" i="82"/>
  <c r="M26" i="80"/>
  <c r="A27" i="79"/>
  <c r="M27" i="79"/>
  <c r="A27" i="78"/>
  <c r="M27" i="78" s="1"/>
  <c r="A27" i="76"/>
  <c r="M25" i="76" s="1"/>
  <c r="M24" i="76"/>
  <c r="A27" i="75"/>
  <c r="M27" i="75" s="1"/>
  <c r="A28" i="28"/>
  <c r="M28" i="28" s="1"/>
  <c r="M27" i="28"/>
  <c r="M26" i="77" l="1"/>
  <c r="A27" i="77"/>
  <c r="A28" i="77" s="1"/>
  <c r="O20" i="61"/>
  <c r="O27" i="85"/>
  <c r="O27" i="84"/>
  <c r="O27" i="83"/>
  <c r="A28" i="83"/>
  <c r="M26" i="81"/>
  <c r="M27" i="80"/>
  <c r="A28" i="79"/>
  <c r="M28" i="79"/>
  <c r="A28" i="76"/>
  <c r="A28" i="75"/>
  <c r="M28" i="75" s="1"/>
  <c r="A29" i="28"/>
  <c r="M23" i="28"/>
  <c r="A29" i="77" l="1"/>
  <c r="A30" i="77" s="1"/>
  <c r="M30" i="77" s="1"/>
  <c r="M28" i="77"/>
  <c r="O28" i="85"/>
  <c r="O28" i="84"/>
  <c r="A29" i="83"/>
  <c r="O28" i="83"/>
  <c r="O27" i="82"/>
  <c r="M27" i="81"/>
  <c r="M28" i="80"/>
  <c r="M26" i="79"/>
  <c r="A29" i="79"/>
  <c r="M27" i="77"/>
  <c r="M27" i="76"/>
  <c r="A29" i="76"/>
  <c r="A29" i="75"/>
  <c r="M29" i="75" s="1"/>
  <c r="M29" i="28"/>
  <c r="L18" i="61"/>
  <c r="J18" i="61"/>
  <c r="A31" i="77" l="1"/>
  <c r="A32" i="77" s="1"/>
  <c r="M32" i="77" s="1"/>
  <c r="N18" i="61"/>
  <c r="P18" i="61" s="1"/>
  <c r="M31" i="61"/>
  <c r="M23" i="61"/>
  <c r="M33" i="61"/>
  <c r="M25" i="61"/>
  <c r="M29" i="61"/>
  <c r="M21" i="61"/>
  <c r="M36" i="61"/>
  <c r="M22" i="61"/>
  <c r="M19" i="61"/>
  <c r="M30" i="61"/>
  <c r="M20" i="61"/>
  <c r="M32" i="61"/>
  <c r="M24" i="61"/>
  <c r="M27" i="61"/>
  <c r="M34" i="61"/>
  <c r="M26" i="61"/>
  <c r="M35" i="61"/>
  <c r="M28" i="61"/>
  <c r="O21" i="61"/>
  <c r="O29" i="85"/>
  <c r="O29" i="84"/>
  <c r="A30" i="83"/>
  <c r="O29" i="83"/>
  <c r="O28" i="82"/>
  <c r="M29" i="80"/>
  <c r="A30" i="79"/>
  <c r="M29" i="79"/>
  <c r="M29" i="77"/>
  <c r="A30" i="76"/>
  <c r="M18" i="61"/>
  <c r="O22" i="61" l="1"/>
  <c r="O30" i="85"/>
  <c r="O30" i="84"/>
  <c r="A31" i="83"/>
  <c r="O30" i="83"/>
  <c r="O29" i="82"/>
  <c r="M28" i="81"/>
  <c r="A31" i="79"/>
  <c r="M30" i="79"/>
  <c r="M31" i="77"/>
  <c r="A33" i="77"/>
  <c r="M33" i="77" s="1"/>
  <c r="A31" i="76"/>
  <c r="M30" i="76" s="1"/>
  <c r="M28" i="76"/>
  <c r="O31" i="85" l="1"/>
  <c r="O31" i="84"/>
  <c r="A32" i="83"/>
  <c r="O31" i="83"/>
  <c r="O30" i="82"/>
  <c r="M29" i="81"/>
  <c r="A32" i="76"/>
  <c r="M23" i="76"/>
  <c r="O23" i="61" l="1"/>
  <c r="O33" i="84"/>
  <c r="A33" i="83"/>
  <c r="O32" i="83"/>
  <c r="O31" i="82"/>
  <c r="M22" i="81"/>
  <c r="M30" i="81"/>
  <c r="M31" i="80"/>
  <c r="M32" i="76"/>
  <c r="A33" i="76"/>
  <c r="O24" i="61" l="1"/>
  <c r="O32" i="85"/>
  <c r="O34" i="84"/>
  <c r="A34" i="83"/>
  <c r="O33" i="83"/>
  <c r="M25" i="81"/>
  <c r="M32" i="80"/>
  <c r="A34" i="76"/>
  <c r="M34" i="76" s="1"/>
  <c r="O25" i="61" l="1"/>
  <c r="O33" i="85"/>
  <c r="O35" i="84"/>
  <c r="O34" i="83"/>
  <c r="A35" i="83"/>
  <c r="O20" i="82"/>
  <c r="M33" i="80"/>
  <c r="A35" i="76"/>
  <c r="M33" i="76"/>
  <c r="O26" i="61" l="1"/>
  <c r="O34" i="85"/>
  <c r="O36" i="84"/>
  <c r="A36" i="83"/>
  <c r="O35" i="83"/>
  <c r="O32" i="82"/>
  <c r="M34" i="80"/>
  <c r="A36" i="76"/>
  <c r="M36" i="76" s="1"/>
  <c r="M29" i="76"/>
  <c r="M18" i="28"/>
  <c r="A28" i="61" l="1"/>
  <c r="O27" i="61"/>
  <c r="O35" i="85"/>
  <c r="A37" i="83"/>
  <c r="O36" i="83"/>
  <c r="O33" i="82"/>
  <c r="M35" i="80"/>
  <c r="A37" i="76"/>
  <c r="M37" i="76" s="1"/>
  <c r="A29" i="61" l="1"/>
  <c r="O28" i="61"/>
  <c r="O36" i="85"/>
  <c r="O37" i="84"/>
  <c r="A38" i="83"/>
  <c r="O37" i="83"/>
  <c r="O34" i="82"/>
  <c r="A38" i="76"/>
  <c r="M38" i="76" s="1"/>
  <c r="AF21" i="49"/>
  <c r="AF40" i="49"/>
  <c r="AF46" i="49"/>
  <c r="AF17" i="49"/>
  <c r="AF20" i="49"/>
  <c r="AF33" i="49"/>
  <c r="AF13" i="49"/>
  <c r="AF25" i="49"/>
  <c r="AF28" i="49"/>
  <c r="AF49" i="49"/>
  <c r="AF16" i="49"/>
  <c r="AF42" i="49"/>
  <c r="AF47" i="49"/>
  <c r="AF48" i="49"/>
  <c r="AF27" i="49"/>
  <c r="AF43" i="49"/>
  <c r="AF41" i="49"/>
  <c r="AF23" i="49"/>
  <c r="AF34" i="49"/>
  <c r="AF31" i="49"/>
  <c r="AF15" i="49"/>
  <c r="AF45" i="49"/>
  <c r="AF32" i="49"/>
  <c r="AF26" i="49"/>
  <c r="AF37" i="49"/>
  <c r="AF39" i="49"/>
  <c r="AF50" i="49"/>
  <c r="A30" i="61" l="1"/>
  <c r="O29" i="61"/>
  <c r="O38" i="85"/>
  <c r="O37" i="85"/>
  <c r="O39" i="84"/>
  <c r="O38" i="84"/>
  <c r="A39" i="83"/>
  <c r="O39" i="83" s="1"/>
  <c r="O38" i="83"/>
  <c r="O35" i="82"/>
  <c r="M36" i="80"/>
  <c r="M35" i="76"/>
  <c r="A31" i="61" l="1"/>
  <c r="O30" i="61"/>
  <c r="O37" i="82"/>
  <c r="O36" i="82"/>
  <c r="O18" i="61"/>
  <c r="F42" i="43"/>
  <c r="H38" i="43"/>
  <c r="H39" i="43" s="1"/>
  <c r="H40" i="43" s="1"/>
  <c r="H41" i="43" s="1"/>
  <c r="H43" i="43" s="1"/>
  <c r="F15" i="43"/>
  <c r="H11" i="43"/>
  <c r="H12" i="43" s="1"/>
  <c r="H13" i="43" s="1"/>
  <c r="H14" i="43" s="1"/>
  <c r="H16" i="43" s="1"/>
  <c r="A32" i="61" l="1"/>
  <c r="O31" i="61"/>
  <c r="F33" i="43"/>
  <c r="H29" i="43"/>
  <c r="H30" i="43" s="1"/>
  <c r="H31" i="43" s="1"/>
  <c r="H32" i="43" s="1"/>
  <c r="H34" i="43" s="1"/>
  <c r="F24" i="43"/>
  <c r="H20" i="43"/>
  <c r="H21" i="43" s="1"/>
  <c r="H22" i="43" s="1"/>
  <c r="H23" i="43" s="1"/>
  <c r="H25" i="43" s="1"/>
  <c r="A33" i="61" l="1"/>
  <c r="O32" i="61"/>
  <c r="A34" i="61" l="1"/>
  <c r="O33" i="61"/>
  <c r="A35" i="61" l="1"/>
  <c r="O34" i="61"/>
  <c r="A36" i="61" l="1"/>
  <c r="O36" i="61" s="1"/>
  <c r="O35" i="61"/>
</calcChain>
</file>

<file path=xl/sharedStrings.xml><?xml version="1.0" encoding="utf-8"?>
<sst xmlns="http://schemas.openxmlformats.org/spreadsheetml/2006/main" count="4167" uniqueCount="731">
  <si>
    <t>Общероссийская общественная организация "Вcероссийская федерация гиревого спорта"</t>
  </si>
  <si>
    <t>ПРОТОКОЛ</t>
  </si>
  <si>
    <t>Разрядные нормативы</t>
  </si>
  <si>
    <t>МСМК</t>
  </si>
  <si>
    <t>МС</t>
  </si>
  <si>
    <t>КМС</t>
  </si>
  <si>
    <t>Место</t>
  </si>
  <si>
    <t>Дата рождения</t>
  </si>
  <si>
    <t>Звание</t>
  </si>
  <si>
    <t>Команда</t>
  </si>
  <si>
    <t>ДСО, ведомство</t>
  </si>
  <si>
    <t>Соб. вес</t>
  </si>
  <si>
    <t>Толчок</t>
  </si>
  <si>
    <t>Ком. очки</t>
  </si>
  <si>
    <t>Вып. разряд</t>
  </si>
  <si>
    <t>ФИО тренера(тренеров)</t>
  </si>
  <si>
    <t>Главный судья</t>
  </si>
  <si>
    <t>Главный секретарь</t>
  </si>
  <si>
    <t>Зам. главного секретаря</t>
  </si>
  <si>
    <t>Рывок</t>
  </si>
  <si>
    <t>Регламент времени - 10 мин.</t>
  </si>
  <si>
    <t>Сумма</t>
  </si>
  <si>
    <t>Сумма дв-рья</t>
  </si>
  <si>
    <t>Очки</t>
  </si>
  <si>
    <t>Регион/ команда</t>
  </si>
  <si>
    <t>Рекорд России</t>
  </si>
  <si>
    <t>Женщины (рывок)</t>
  </si>
  <si>
    <t>Женщины (дл.цикл)</t>
  </si>
  <si>
    <t>Мужчины (длинный цикл)</t>
  </si>
  <si>
    <t>Мужчины ( двоеборье)</t>
  </si>
  <si>
    <t>Министерство спорта Российской Федерации</t>
  </si>
  <si>
    <t>Бородынкин Олег</t>
  </si>
  <si>
    <t>Томская региональная общественная организация «Федерация гиревого спорта»</t>
  </si>
  <si>
    <t>Кубка России по гиревому спорту 2019 года</t>
  </si>
  <si>
    <t>г. Томск</t>
  </si>
  <si>
    <t>Департамент по молодежной политике, физической культуре и спорту Томской области</t>
  </si>
  <si>
    <t>19-22 сентября 2019 г.</t>
  </si>
  <si>
    <t>Количество участников всего</t>
  </si>
  <si>
    <t>Количество регионов всего</t>
  </si>
  <si>
    <t>Бутенко Евгений</t>
  </si>
  <si>
    <t>Бутенко А.А.</t>
  </si>
  <si>
    <t>Новиков Александр</t>
  </si>
  <si>
    <t>Рябченко А.В., Ярмонов И.В.</t>
  </si>
  <si>
    <t>Булатов Павел</t>
  </si>
  <si>
    <t>Опшин В.Г.</t>
  </si>
  <si>
    <t>Литвинов Виталий</t>
  </si>
  <si>
    <t>Решетников М.Е.</t>
  </si>
  <si>
    <t>Шерин Роман</t>
  </si>
  <si>
    <t>Полетаев Н.И., Опшин В.Г.</t>
  </si>
  <si>
    <t>Опшин Владимир</t>
  </si>
  <si>
    <t>Полетаев Н.И.</t>
  </si>
  <si>
    <t>Анасенко А.В.</t>
  </si>
  <si>
    <t>Рысник Сергей</t>
  </si>
  <si>
    <t xml:space="preserve">Елисеев В.С., Переверзев Н.И.
</t>
  </si>
  <si>
    <t>Тимофеев Н.А.</t>
  </si>
  <si>
    <t>Дударев Иван</t>
  </si>
  <si>
    <t>Павлов В.Ю., Чепуштанов И.В.</t>
  </si>
  <si>
    <t>Сутягин Валентин</t>
  </si>
  <si>
    <t>Полянский В.С., Чепуштанов И.В.</t>
  </si>
  <si>
    <t>Черкашин Дмитрий</t>
  </si>
  <si>
    <t>Черкашин Иван</t>
  </si>
  <si>
    <t>Фамилия Имя</t>
  </si>
  <si>
    <t>Рачинский Александр</t>
  </si>
  <si>
    <t>Исионов В.Н.</t>
  </si>
  <si>
    <t>Весовая категория 63 кг</t>
  </si>
  <si>
    <t xml:space="preserve">               Вес гирь 32 кг.</t>
  </si>
  <si>
    <t xml:space="preserve">     Регламент времени-4 * 3 мин.</t>
  </si>
  <si>
    <t>Этап</t>
  </si>
  <si>
    <t>Вес. кат-рия</t>
  </si>
  <si>
    <t>Собств. вес</t>
  </si>
  <si>
    <t>Результат участника</t>
  </si>
  <si>
    <t>Рез-т команды после этапа</t>
  </si>
  <si>
    <t>ФИО тренера</t>
  </si>
  <si>
    <t>85+</t>
  </si>
  <si>
    <t>Общий вес команды :</t>
  </si>
  <si>
    <t>Результат команды (количество подъёмов )</t>
  </si>
  <si>
    <t>КОМАНДА : Омская область</t>
  </si>
  <si>
    <t>Стаханов Валентин</t>
  </si>
  <si>
    <t>Донских Александр</t>
  </si>
  <si>
    <t>КОМАНДА : Томская область</t>
  </si>
  <si>
    <t>Зам. главного судьи</t>
  </si>
  <si>
    <t>Эстафета (класический толчок )</t>
  </si>
  <si>
    <t>Шевелев Дмитрий</t>
  </si>
  <si>
    <t>Баер П.А., Баев А.Е.</t>
  </si>
  <si>
    <t xml:space="preserve">  </t>
  </si>
  <si>
    <t>ИТОГОВЫЙ ПРОТОКОЛ</t>
  </si>
  <si>
    <t>КОМАНДА : Новосибирская область</t>
  </si>
  <si>
    <t>КОМАНДА: Кемеровская область</t>
  </si>
  <si>
    <t>Леонов С.Т. (ВК) – Республика Бурятия</t>
  </si>
  <si>
    <t>Романов Р.А. (МК) –  Томская область</t>
  </si>
  <si>
    <t>Зайнулин Р.З. 1 кат. – Томская область</t>
  </si>
  <si>
    <t>Барков А.П. (ВК) – ХМАО-Югра</t>
  </si>
  <si>
    <t xml:space="preserve">Зам. главного судьи            </t>
  </si>
  <si>
    <t xml:space="preserve">Зам. главного секретаря             </t>
  </si>
  <si>
    <t>Общероссийская общественная организация "Всероссийская  федерация гиревого спорта"</t>
  </si>
  <si>
    <t>Вес гирь 32 кг.</t>
  </si>
  <si>
    <t>Регламент времени-4 * 3 мин.</t>
  </si>
  <si>
    <t>Брянская область</t>
  </si>
  <si>
    <t>Вес гирь  32 кг.</t>
  </si>
  <si>
    <t>ОДИНОЧНЫЙ РАЗРЯД — Мужчины</t>
  </si>
  <si>
    <t>ОДИНОЧНЫЙ РАЗРЯД — Женщины</t>
  </si>
  <si>
    <t xml:space="preserve">Боковой судья № 1 </t>
  </si>
  <si>
    <t xml:space="preserve">Боковой судья № 2 </t>
  </si>
  <si>
    <t xml:space="preserve">Боковой судья № 3 </t>
  </si>
  <si>
    <t>Средняя за  ошибки</t>
  </si>
  <si>
    <t>Предваритель-ная базовая оценка</t>
  </si>
  <si>
    <t>Основная базовая оценка</t>
  </si>
  <si>
    <t>Итоговая оценка</t>
  </si>
  <si>
    <t>ФИО тренера (тренеров)</t>
  </si>
  <si>
    <t>Жонглирование</t>
  </si>
  <si>
    <t>Мухитов Андрей</t>
  </si>
  <si>
    <t>Министерство спорта Российской Федерации.</t>
  </si>
  <si>
    <t>Общероссийская общественная организация "Всероссийская  федерация гиревого спорта".</t>
  </si>
  <si>
    <t>Весовая категория 63 кг.</t>
  </si>
  <si>
    <t>эст-та</t>
  </si>
  <si>
    <t xml:space="preserve">Зам. главного секретаря     </t>
  </si>
  <si>
    <r>
      <t>Командный зачет среди субъектов Российской Федерации определяется по наибольшей сумме очков, набранных участниками соревнований (мужчины:5 ДЦ, 5 ДВ, эстафетаДЦ;женщины:2 Рывок  и 2 ДЦ ) - следующим образом:</t>
    </r>
    <r>
      <rPr>
        <sz val="10"/>
        <rFont val="Arial Cyr"/>
        <charset val="204"/>
      </rPr>
      <t xml:space="preserve"> </t>
    </r>
    <r>
      <rPr>
        <sz val="10"/>
        <color rgb="FF000000"/>
        <rFont val="Arial Cyr"/>
        <charset val="204"/>
      </rPr>
      <t xml:space="preserve">1 место - 20 очков, 2 место - 18 очков, 3 место - 16 очков, 4 место 15 -очков, последующие места на 1 очко меньше. </t>
    </r>
  </si>
  <si>
    <t>м</t>
  </si>
  <si>
    <t>ж</t>
  </si>
  <si>
    <t>пары</t>
  </si>
  <si>
    <t>Гомонов В.Н.</t>
  </si>
  <si>
    <t>№</t>
  </si>
  <si>
    <t>ФИО</t>
  </si>
  <si>
    <t>Кузьменков Алексей</t>
  </si>
  <si>
    <t>Фукс Карина</t>
  </si>
  <si>
    <t>Вес гирь  24 кг.</t>
  </si>
  <si>
    <t>ПАРНЫЙ РАЗРЯД — смешанная пара</t>
  </si>
  <si>
    <t>ПАРНЫЙ РАЗРЯД — женская пара</t>
  </si>
  <si>
    <t>Воронежская область</t>
  </si>
  <si>
    <t>Орловская область</t>
  </si>
  <si>
    <t>Оценка за судейство</t>
  </si>
  <si>
    <t>ПАРНЫЙ РАЗРЯД — мужская пара</t>
  </si>
  <si>
    <t>место</t>
  </si>
  <si>
    <t>63+</t>
  </si>
  <si>
    <t xml:space="preserve">Список  судей </t>
  </si>
  <si>
    <t>помост</t>
  </si>
  <si>
    <t>ЕКП № 6432</t>
  </si>
  <si>
    <t>Толчок  - ДЦ (женщины)</t>
  </si>
  <si>
    <t>Двоеборье (мужчины)</t>
  </si>
  <si>
    <t>ЗМС</t>
  </si>
  <si>
    <t>"Профсоюзы"</t>
  </si>
  <si>
    <t>Лукьянчиков Юрий</t>
  </si>
  <si>
    <t>Головашкин А.В., Головашкин А.В.</t>
  </si>
  <si>
    <t>"Вооруженные силы РФ"</t>
  </si>
  <si>
    <t>самостоятельно</t>
  </si>
  <si>
    <t>Белгородская область</t>
  </si>
  <si>
    <t>СШОР №5</t>
  </si>
  <si>
    <t>Лопин Станислав</t>
  </si>
  <si>
    <t>Меркулин С.В., Никифор О.А.</t>
  </si>
  <si>
    <t>Калужская область</t>
  </si>
  <si>
    <t>СШ "Маршал"</t>
  </si>
  <si>
    <t>Пянко И.А.</t>
  </si>
  <si>
    <t>Кадыков Павел</t>
  </si>
  <si>
    <t>Трофимов М.А.</t>
  </si>
  <si>
    <t>Береза Егор</t>
  </si>
  <si>
    <t>Гуров В.А.</t>
  </si>
  <si>
    <t>Чирков Леонид</t>
  </si>
  <si>
    <t>Гуров Владимир</t>
  </si>
  <si>
    <t>Трофимова Милена</t>
  </si>
  <si>
    <t>Сафронова Елизавета</t>
  </si>
  <si>
    <t>Барбакова Александра</t>
  </si>
  <si>
    <t>Барбакова Наталья</t>
  </si>
  <si>
    <t>Мартынова Ирина</t>
  </si>
  <si>
    <t xml:space="preserve">Билибина Елизавета </t>
  </si>
  <si>
    <t>Васькина Алина</t>
  </si>
  <si>
    <t>Смоленская область</t>
  </si>
  <si>
    <t xml:space="preserve">СШОР №1/ ВС </t>
  </si>
  <si>
    <t>Шванев В.Б.</t>
  </si>
  <si>
    <t>Иванова Алиса</t>
  </si>
  <si>
    <t>Иванов Евгений</t>
  </si>
  <si>
    <t>СШОР №1</t>
  </si>
  <si>
    <t>Сергеев С.В.</t>
  </si>
  <si>
    <t>Овчинников Никита</t>
  </si>
  <si>
    <t>Болдырев Ярослав</t>
  </si>
  <si>
    <t>Москва</t>
  </si>
  <si>
    <t>Маринкин Егор</t>
  </si>
  <si>
    <t>Никольский С.А.</t>
  </si>
  <si>
    <t>Фёдоров Иван</t>
  </si>
  <si>
    <t>Кознов П.Н., Бронюков Ю.А.</t>
  </si>
  <si>
    <t>Карцова Татьяна</t>
  </si>
  <si>
    <t>Сергеев В.В.</t>
  </si>
  <si>
    <t>Ландина Алёна</t>
  </si>
  <si>
    <t>Ширшова В.Ф,Ландин А.Ю.,Турищев Д.В.</t>
  </si>
  <si>
    <t>Никифор О.А.</t>
  </si>
  <si>
    <t>Шишкина Варвара</t>
  </si>
  <si>
    <t>Сажко  Артемий</t>
  </si>
  <si>
    <t>Кораблин Павел</t>
  </si>
  <si>
    <t>Ярославская область</t>
  </si>
  <si>
    <t>Дрожженикова Алёна</t>
  </si>
  <si>
    <t>Гоголев М.Н.</t>
  </si>
  <si>
    <t>Московская обл.</t>
  </si>
  <si>
    <t>КОМАНДА : Калужская область</t>
  </si>
  <si>
    <t>Кадыков П.</t>
  </si>
  <si>
    <t>кмс</t>
  </si>
  <si>
    <t>ВК</t>
  </si>
  <si>
    <t>11-15 июня 2022 г.</t>
  </si>
  <si>
    <t xml:space="preserve">Департамент физической культуры и спорта Ханты-Мансийского автономного округа - Югры. 	</t>
  </si>
  <si>
    <t xml:space="preserve">г. Ханты-Мансийск. </t>
  </si>
  <si>
    <t>Чемпионата России по гиревому спорту среди мужчин и женщин</t>
  </si>
  <si>
    <t>Толчок - ДЦ(мужчины)</t>
  </si>
  <si>
    <t xml:space="preserve">Толчок ДЦ- эстафета(мужчины) </t>
  </si>
  <si>
    <t>Рывок(женщины)</t>
  </si>
  <si>
    <t>Шпартко Михаил Александрович</t>
  </si>
  <si>
    <t>ХМАО-Югра</t>
  </si>
  <si>
    <t>Максимов Александр Викторович</t>
  </si>
  <si>
    <t>Вологодская область</t>
  </si>
  <si>
    <t>Елисеев Виктор Сергеевич</t>
  </si>
  <si>
    <t>Омская область</t>
  </si>
  <si>
    <t>Ракова Елена Викторовна</t>
  </si>
  <si>
    <t>Зам.главного секретаря</t>
  </si>
  <si>
    <t>Тюменская область</t>
  </si>
  <si>
    <t>Побережная Наталья Александровна</t>
  </si>
  <si>
    <t>Судья-секретарь</t>
  </si>
  <si>
    <t>Гоголев  Михаил Николаевич</t>
  </si>
  <si>
    <t>Судья при участниках</t>
  </si>
  <si>
    <t>Сорокин Сергей Игоревич</t>
  </si>
  <si>
    <t>Сергеев Сергей Владимирович</t>
  </si>
  <si>
    <t>Судья информатор</t>
  </si>
  <si>
    <t>Баранов Андрей Владимирович</t>
  </si>
  <si>
    <t>Оренбургская область</t>
  </si>
  <si>
    <t>Козленко Владимир Николаевич</t>
  </si>
  <si>
    <t>Судья</t>
  </si>
  <si>
    <t>Малахова Ольга Юрьевна</t>
  </si>
  <si>
    <t>Мартьянов Анатолий Васильевич</t>
  </si>
  <si>
    <t>Эмирасанов Энвер Куртсеитович</t>
  </si>
  <si>
    <t>р.Крым</t>
  </si>
  <si>
    <t>Гиниатуллин Альберт Зафарович</t>
  </si>
  <si>
    <t>Республика Татарстан</t>
  </si>
  <si>
    <t>Малков Евгений Игнатьевич</t>
  </si>
  <si>
    <t>Кировская область</t>
  </si>
  <si>
    <t>Егоров Валентин Владимирович</t>
  </si>
  <si>
    <t>Танаев Юрий Михайлович</t>
  </si>
  <si>
    <t>Краснодарский край</t>
  </si>
  <si>
    <t>Пянко Ирина Александровна</t>
  </si>
  <si>
    <t>Никифор Оксана Александровна</t>
  </si>
  <si>
    <t>1 кат.</t>
  </si>
  <si>
    <t xml:space="preserve">Судья </t>
  </si>
  <si>
    <t>г.Москва</t>
  </si>
  <si>
    <t>Семёнов Александр Георгиевич</t>
  </si>
  <si>
    <t>2 кат.</t>
  </si>
  <si>
    <t>Семенов Аркадий Николаевич</t>
  </si>
  <si>
    <t>г.Санкт-Петербург</t>
  </si>
  <si>
    <t>Потапов Олег Юрьевич</t>
  </si>
  <si>
    <t>Челябинская область</t>
  </si>
  <si>
    <t>Потапов Сергей Васильевич</t>
  </si>
  <si>
    <t>Ростовская область</t>
  </si>
  <si>
    <t>Судейская категория</t>
  </si>
  <si>
    <t>Судейская должность</t>
  </si>
  <si>
    <t>Город,регион</t>
  </si>
  <si>
    <t>Департамент физической культуры и спорта Ханты-Мансийского Автономного округа-Югры</t>
  </si>
  <si>
    <t>Автономное учреждение Ханты-Мансийского Автономного округа-Югры «ЮграМегаСпорт»</t>
  </si>
  <si>
    <t>Федерация гиревого спорта Ханты-Мансийского Автономного округа-Югры</t>
  </si>
  <si>
    <t xml:space="preserve">Чемпионата России по гиревому спорту среди мужчин и женщин  ЕКП № </t>
  </si>
  <si>
    <t>г. Ханты-Мансийск</t>
  </si>
  <si>
    <t>Шпартко М.А. ВК (ХМАО-Югра)</t>
  </si>
  <si>
    <t>Максимов А.В. ВК (Вологодская область )</t>
  </si>
  <si>
    <t>Автономное учреждение Ханты-Мансийского Автономного округа-Югры «ЮграМегаСпорт».</t>
  </si>
  <si>
    <t>Федерация гиревого спорта Ханты-Мансийского автономного округа – Югры.</t>
  </si>
  <si>
    <t>ЕКП № 6421</t>
  </si>
  <si>
    <t>Елисеев В.С. ВК (Омская область)</t>
  </si>
  <si>
    <t>Ракова Е.В. ВК (Тюменская область)</t>
  </si>
  <si>
    <t>Весовая категория 68 кг</t>
  </si>
  <si>
    <t>Весовая категория 73 кг</t>
  </si>
  <si>
    <t>Весовая категория 85 кг</t>
  </si>
  <si>
    <t>Весовая категория 85+ кг</t>
  </si>
  <si>
    <t xml:space="preserve">Департамент физической культуры и спорта Ханты-Мансийского автономного округа - Югры. </t>
  </si>
  <si>
    <t>Весовая категория 68 кг.</t>
  </si>
  <si>
    <t>Весовая категория 73 кг.</t>
  </si>
  <si>
    <t>Весовая категория 85 кг.</t>
  </si>
  <si>
    <t>Весовая категория 85+ кг.</t>
  </si>
  <si>
    <t>Департамент физической культуры и спорта Ханты-Мансийского автономного округа - Югры.</t>
  </si>
  <si>
    <t xml:space="preserve">                Чемпионата России по гиревому спорту среди мужчин и женщин</t>
  </si>
  <si>
    <t>Владимирская область</t>
  </si>
  <si>
    <t>г. Санкт-Петербург</t>
  </si>
  <si>
    <t>Калининградская обл</t>
  </si>
  <si>
    <t>Кемеровская область</t>
  </si>
  <si>
    <t>Красноярский край</t>
  </si>
  <si>
    <t>Курганская область</t>
  </si>
  <si>
    <t>Ленинградская область</t>
  </si>
  <si>
    <t>Магаданская  область</t>
  </si>
  <si>
    <t>Московская область</t>
  </si>
  <si>
    <t>Нижегородская область</t>
  </si>
  <si>
    <t>Новгородская обл.</t>
  </si>
  <si>
    <t>Новосибирская область</t>
  </si>
  <si>
    <t>Пермский край</t>
  </si>
  <si>
    <t>Республика Башкортостан</t>
  </si>
  <si>
    <t>Республика Бурятия</t>
  </si>
  <si>
    <t>Республика Саха - Якутия</t>
  </si>
  <si>
    <t>Республики Коми</t>
  </si>
  <si>
    <t>Рязанская область</t>
  </si>
  <si>
    <t>Самарская область</t>
  </si>
  <si>
    <t>Свердловская область</t>
  </si>
  <si>
    <t>Томская область</t>
  </si>
  <si>
    <t>Чувашская Республика</t>
  </si>
  <si>
    <t>ЯНАО</t>
  </si>
  <si>
    <t>Алтайский край</t>
  </si>
  <si>
    <t xml:space="preserve">            Зам. главного секретаря             </t>
  </si>
  <si>
    <t xml:space="preserve">            Зам. главного судьи            </t>
  </si>
  <si>
    <t xml:space="preserve">             Елисеев В.С. ВК (Омская область)</t>
  </si>
  <si>
    <t xml:space="preserve">              Ракова Е.В. ВК (Тюменская область)</t>
  </si>
  <si>
    <t>КОМАНДА : ХМАО-Югра</t>
  </si>
  <si>
    <t>КОМАНДА :  Ростовская область</t>
  </si>
  <si>
    <t>КОМАНДА: г. Санкт-Петербург</t>
  </si>
  <si>
    <t>КОМАНДА : Кировская область</t>
  </si>
  <si>
    <t>КОМАНДА : Краснодарский край</t>
  </si>
  <si>
    <t>КОМАНДА: Р.Бурятия</t>
  </si>
  <si>
    <t>КОМАНДА :  Брянская область</t>
  </si>
  <si>
    <t>КОМАНДА :  Омская область</t>
  </si>
  <si>
    <t>КОМАНДА :  Калужская область</t>
  </si>
  <si>
    <t>КОМАНДА :  ХМАО-Югра</t>
  </si>
  <si>
    <t>Карасев Павел</t>
  </si>
  <si>
    <t>Климов Юрий</t>
  </si>
  <si>
    <t>Сеченов Виктор</t>
  </si>
  <si>
    <t>Балабанов Сергей</t>
  </si>
  <si>
    <t>Абдулллин Р.Р.,Фоменко А.А.,Потапов С.В.</t>
  </si>
  <si>
    <t>Морозов И.В.</t>
  </si>
  <si>
    <t>Фоменко А.А.</t>
  </si>
  <si>
    <t>Пастухов И.В..,Фоменко А.А.,Потапов С.В.</t>
  </si>
  <si>
    <t>Брюханов Данила</t>
  </si>
  <si>
    <t xml:space="preserve">Чуев Павел </t>
  </si>
  <si>
    <t xml:space="preserve">Марков Иван </t>
  </si>
  <si>
    <t xml:space="preserve">Кичимаев Николай </t>
  </si>
  <si>
    <t xml:space="preserve">Литвинко В.С., Семёнов М.М.
</t>
  </si>
  <si>
    <t>Кириллов С.А., Конев А.</t>
  </si>
  <si>
    <t>Семенов А.Н.. Фадеев А.С.</t>
  </si>
  <si>
    <t>Семенов А.Н.</t>
  </si>
  <si>
    <t>Муравьев Владимир</t>
  </si>
  <si>
    <t>Бежанов Василий</t>
  </si>
  <si>
    <t>Коломацкий Алексей</t>
  </si>
  <si>
    <t>Танаев А.Ю.,Танаев Ю.М.</t>
  </si>
  <si>
    <t>Рогоза А.А.</t>
  </si>
  <si>
    <t>Танаев А.Ю.,Мащенко О.В.</t>
  </si>
  <si>
    <t>Сахаров В.В.</t>
  </si>
  <si>
    <t>Трусов Никита</t>
  </si>
  <si>
    <t>Майер Сергей</t>
  </si>
  <si>
    <t>Майер Олег</t>
  </si>
  <si>
    <t>Даричев Е.Н.</t>
  </si>
  <si>
    <t>Андреев И.Г., Толстов С.Б.</t>
  </si>
  <si>
    <t>Ефремов Сергей</t>
  </si>
  <si>
    <t>Шевелёв Дмитрий</t>
  </si>
  <si>
    <t xml:space="preserve">Рябченко А.В.
Бутенко А.А.
</t>
  </si>
  <si>
    <t>Загороднев Максим</t>
  </si>
  <si>
    <t>Коршунов Сергей</t>
  </si>
  <si>
    <t>Жамьянов Булат</t>
  </si>
  <si>
    <t>Кудашев Денис</t>
  </si>
  <si>
    <t>Любимский Сергей</t>
  </si>
  <si>
    <t>Каргин Сергей</t>
  </si>
  <si>
    <t>Дягилев А.В.</t>
  </si>
  <si>
    <t xml:space="preserve">Тимофеев Н.А., 
Ажермачев А.Б.
</t>
  </si>
  <si>
    <t>Самостоятельно</t>
  </si>
  <si>
    <t>Леонов С.Т.</t>
  </si>
  <si>
    <t>Ташланов И.С., Блохин И.А., Леонов С.Т.</t>
  </si>
  <si>
    <t>Рассадин А.А., Каргин Я.Л., Леонов С.Т.</t>
  </si>
  <si>
    <t>Елисеев В.С., Переверзев Н.И.</t>
  </si>
  <si>
    <t>Дунаев Дмитрий</t>
  </si>
  <si>
    <t>Вахонин Егор</t>
  </si>
  <si>
    <t>Клепиков Артем</t>
  </si>
  <si>
    <t>Демышев Егор</t>
  </si>
  <si>
    <t>Малков Е.И.</t>
  </si>
  <si>
    <t>Щетков Иван</t>
  </si>
  <si>
    <t>Ященко Виталий</t>
  </si>
  <si>
    <t>Штукатуров Дмитрий</t>
  </si>
  <si>
    <t>Беляев И.Н.,Станкевич И.В.</t>
  </si>
  <si>
    <t>Саврасов Вячеслав</t>
  </si>
  <si>
    <t>Дубков Артем</t>
  </si>
  <si>
    <t>Елисеев В.С.,
Ажермачев А.Б.,
Барков А.П.</t>
  </si>
  <si>
    <t xml:space="preserve">Беляев Иван </t>
  </si>
  <si>
    <t>Шпартко М.А</t>
  </si>
  <si>
    <t xml:space="preserve">Рябоконь Олег </t>
  </si>
  <si>
    <t xml:space="preserve">Ковардинов Павел </t>
  </si>
  <si>
    <t>Барков А. П.</t>
  </si>
  <si>
    <t xml:space="preserve">Исламов Ильшат </t>
  </si>
  <si>
    <t xml:space="preserve">Пестерева  Алена  </t>
  </si>
  <si>
    <t xml:space="preserve">Зиновьева Ангелина </t>
  </si>
  <si>
    <t xml:space="preserve">Кошурникова Анастасия </t>
  </si>
  <si>
    <t xml:space="preserve">Любина Александра </t>
  </si>
  <si>
    <t>Садыков Р. И.</t>
  </si>
  <si>
    <t xml:space="preserve">Толчок ДЦ- эстафета(женщины) </t>
  </si>
  <si>
    <t>НЦВСМ</t>
  </si>
  <si>
    <t>Морозович Владислав</t>
  </si>
  <si>
    <t>Лупандин Сергей</t>
  </si>
  <si>
    <t>СШОР Губкин</t>
  </si>
  <si>
    <t xml:space="preserve">Руднев Руслан </t>
  </si>
  <si>
    <t xml:space="preserve">Жбанов Алексей </t>
  </si>
  <si>
    <t>СШОР им. Краевского</t>
  </si>
  <si>
    <t>Тананин Вячеслав</t>
  </si>
  <si>
    <t>б/р</t>
  </si>
  <si>
    <t>Якушев Роман</t>
  </si>
  <si>
    <t>ВС</t>
  </si>
  <si>
    <t xml:space="preserve">Черепанов Антон </t>
  </si>
  <si>
    <t xml:space="preserve">Сафонов Алексей </t>
  </si>
  <si>
    <t>Курунов Анатолий</t>
  </si>
  <si>
    <t>СШ № 1 им. Л.Д. Ковалевского</t>
  </si>
  <si>
    <t xml:space="preserve">Целйко Александр </t>
  </si>
  <si>
    <t>Бутенко А.А. Бутенко И.А.</t>
  </si>
  <si>
    <t>Сагандыков К.К.</t>
  </si>
  <si>
    <t>Конев А.В.</t>
  </si>
  <si>
    <t>Руднев С.Л.</t>
  </si>
  <si>
    <t>Барков А.П.</t>
  </si>
  <si>
    <t>Латыпов Е.А.</t>
  </si>
  <si>
    <t>Любимский С.А. Леонов С.Т.</t>
  </si>
  <si>
    <t>Приходько С.А</t>
  </si>
  <si>
    <t>Баранов В.В.</t>
  </si>
  <si>
    <t>Рябоконь О.Н</t>
  </si>
  <si>
    <t xml:space="preserve">Рябков Алексей </t>
  </si>
  <si>
    <t>Зуев Владислав</t>
  </si>
  <si>
    <t xml:space="preserve">Иванов Евгений </t>
  </si>
  <si>
    <t>Оленов Владимир</t>
  </si>
  <si>
    <t xml:space="preserve">Сергеев Алексей </t>
  </si>
  <si>
    <t>Волков Даниил</t>
  </si>
  <si>
    <t>ДЮСШ-2</t>
  </si>
  <si>
    <t>Васин Артем</t>
  </si>
  <si>
    <t xml:space="preserve">Гаврик Вячеслав </t>
  </si>
  <si>
    <t>Коломин Дмитрий</t>
  </si>
  <si>
    <t>Войнов А.Б</t>
  </si>
  <si>
    <t>Колесниченко Н.А., Частихин А.А.</t>
  </si>
  <si>
    <t>Меркулин С.В.</t>
  </si>
  <si>
    <t>Танаев Ю.М.</t>
  </si>
  <si>
    <t>Катаев И.В., Бирюков С.Н.</t>
  </si>
  <si>
    <t xml:space="preserve">Рассадин А.А. Хлебодаров А.Г.
Леонов С.Т.
</t>
  </si>
  <si>
    <t>Синицын Сергей</t>
  </si>
  <si>
    <t>Кобзарь Владимир</t>
  </si>
  <si>
    <t xml:space="preserve">Каргин Сергей </t>
  </si>
  <si>
    <t xml:space="preserve">Зверев Рафаэль </t>
  </si>
  <si>
    <t>Сарсембаев Ильяс</t>
  </si>
  <si>
    <t xml:space="preserve">Камардин Максим </t>
  </si>
  <si>
    <t>СШ № 1 им Л.Д. Ковалевского</t>
  </si>
  <si>
    <t>Карагаев Юрий</t>
  </si>
  <si>
    <t>Ляукин Кирилл</t>
  </si>
  <si>
    <t xml:space="preserve">Скакунов Илья </t>
  </si>
  <si>
    <t>ДЮСШ - 2</t>
  </si>
  <si>
    <t>Перминов Максим</t>
  </si>
  <si>
    <t>КОГАУ "СШ Юность"</t>
  </si>
  <si>
    <t>Зубков Олег</t>
  </si>
  <si>
    <t>СШОР№5 г. Белгород/СШОР Губкин</t>
  </si>
  <si>
    <t>Ажермачев Данил</t>
  </si>
  <si>
    <t>Воробьев Виталий</t>
  </si>
  <si>
    <t>Пономарев Д.В., Арифулин А.Н.</t>
  </si>
  <si>
    <t xml:space="preserve">Рассадин А. А. Каргин Я. Л.
Леонов С.Т.
</t>
  </si>
  <si>
    <t>Шевелев Д.В Бутенко А.А.</t>
  </si>
  <si>
    <t>Абдуллин Р.Р.</t>
  </si>
  <si>
    <t>Конев А.В., Вильган А.П.</t>
  </si>
  <si>
    <t>Ажермачев А.Б.</t>
  </si>
  <si>
    <t>Трофимов С.Н.</t>
  </si>
  <si>
    <t>Самочернов Иван</t>
  </si>
  <si>
    <t xml:space="preserve">Любимский Сергей </t>
  </si>
  <si>
    <t>СШОР №1/ВС</t>
  </si>
  <si>
    <t>Селиверстов Семен</t>
  </si>
  <si>
    <t xml:space="preserve">Бобовский Александр </t>
  </si>
  <si>
    <t xml:space="preserve">Косухин Владислав </t>
  </si>
  <si>
    <t xml:space="preserve">Жибинов Федор </t>
  </si>
  <si>
    <t>Заварзин Павел</t>
  </si>
  <si>
    <t xml:space="preserve">Минуллин Марсель </t>
  </si>
  <si>
    <t xml:space="preserve">Гарифуллин Рустам </t>
  </si>
  <si>
    <t>Денисов Антон</t>
  </si>
  <si>
    <t>Порцев Роман</t>
  </si>
  <si>
    <t>ДС "Прикамье"</t>
  </si>
  <si>
    <t>Олехнович Олег</t>
  </si>
  <si>
    <t xml:space="preserve">Тюленев Дмитрий </t>
  </si>
  <si>
    <t>Стрекаловских С.К.</t>
  </si>
  <si>
    <t xml:space="preserve">Ташланов И.С. Блохин И.А.
Леонов С.Т.
</t>
  </si>
  <si>
    <t>Нестеренко Д.В., Ташланов И.С.</t>
  </si>
  <si>
    <t>Ванюков А.И.</t>
  </si>
  <si>
    <t>Дубровин Д.А.</t>
  </si>
  <si>
    <t>Денисов И.Н., Жибинов К.В.</t>
  </si>
  <si>
    <t>Лавринович Ю.Я</t>
  </si>
  <si>
    <t>Елисеев В.С</t>
  </si>
  <si>
    <t>Хвостов А.В.</t>
  </si>
  <si>
    <t>Рябченко А.В., Меньшенин А.В.</t>
  </si>
  <si>
    <t>Кулаков Иван</t>
  </si>
  <si>
    <t>ДДЮ "Алые Паруса"</t>
  </si>
  <si>
    <t>Новосибирская область/Алтайский край</t>
  </si>
  <si>
    <t>Панов Александр</t>
  </si>
  <si>
    <t>Юдин Дмитрий</t>
  </si>
  <si>
    <t xml:space="preserve">Роганов Даниил </t>
  </si>
  <si>
    <t>Дубков Артём</t>
  </si>
  <si>
    <t>Кирюхин Роман</t>
  </si>
  <si>
    <t xml:space="preserve">Станкович Боян </t>
  </si>
  <si>
    <t>Шматов И.Б.</t>
  </si>
  <si>
    <t>Пастухов И.В.,Фоменко А.А.,Потапов С.В.</t>
  </si>
  <si>
    <t>Бабушкин М.Б., Егоров В.В.</t>
  </si>
  <si>
    <t xml:space="preserve">Бабичев М.А.
 Горбачёв В.В.
</t>
  </si>
  <si>
    <t>Кириллов С.А. Бирюков С.Н.</t>
  </si>
  <si>
    <t>Елисеев В.С., Барков А.П., Ажермачев А.Б.</t>
  </si>
  <si>
    <t>Сатлыкова Эльвира</t>
  </si>
  <si>
    <t xml:space="preserve">Лазарева Анастасия </t>
  </si>
  <si>
    <t>Петров В.М., Катаев И.В.</t>
  </si>
  <si>
    <t>Матвеева Елена</t>
  </si>
  <si>
    <t xml:space="preserve">Походяева Александра </t>
  </si>
  <si>
    <t>Жилин А.В.</t>
  </si>
  <si>
    <t xml:space="preserve">Полякова Полина </t>
  </si>
  <si>
    <t>Филимонова Карина</t>
  </si>
  <si>
    <t>Вяткина Вера</t>
  </si>
  <si>
    <t>Ельчанинова Вероника</t>
  </si>
  <si>
    <t>Берест Александра</t>
  </si>
  <si>
    <t>Дуброва Надежда</t>
  </si>
  <si>
    <t xml:space="preserve">Башарова Виктория </t>
  </si>
  <si>
    <t>Насонова Виктория</t>
  </si>
  <si>
    <t>Альянова Виктория</t>
  </si>
  <si>
    <t>"Юность России"</t>
  </si>
  <si>
    <t>Барков А.П., Мартьянов А.В., Садыков Р.И.</t>
  </si>
  <si>
    <t>Пуякин А.П.</t>
  </si>
  <si>
    <t>Кадыков П.А.</t>
  </si>
  <si>
    <t>Леонов С.Т.  Ходунова И.Г.</t>
  </si>
  <si>
    <t>Каргин С.Я.</t>
  </si>
  <si>
    <t xml:space="preserve">Шаров Н.Ф., 
Чепуштанов И.В.
</t>
  </si>
  <si>
    <t>Степанова Оксана</t>
  </si>
  <si>
    <t>Щербина Джанита</t>
  </si>
  <si>
    <t>г. Санк-Петербург</t>
  </si>
  <si>
    <t>Кашапова Розана</t>
  </si>
  <si>
    <t>МАУ СШ</t>
  </si>
  <si>
    <t>Кутенкова Анастасия</t>
  </si>
  <si>
    <t xml:space="preserve">Тарвердиева Мария </t>
  </si>
  <si>
    <t>Сорокина Ольга</t>
  </si>
  <si>
    <t>Ретунская Лина</t>
  </si>
  <si>
    <t>Сафронова Алена</t>
  </si>
  <si>
    <t>Уржумцева Светлана</t>
  </si>
  <si>
    <t>Покатилова Алиса</t>
  </si>
  <si>
    <t xml:space="preserve">Кандакова Елизавета </t>
  </si>
  <si>
    <t>Денисов И.Н. Степанов С.В.</t>
  </si>
  <si>
    <t>Кириллов С.А.</t>
  </si>
  <si>
    <t>Минибаев Р.М.</t>
  </si>
  <si>
    <t>Рассадин А.А. Леонов С.Т.</t>
  </si>
  <si>
    <t>Семенов А.Н., Синцов Л.С.</t>
  </si>
  <si>
    <t>Афонин И.А.</t>
  </si>
  <si>
    <t>Елисеев В.С.</t>
  </si>
  <si>
    <t>Дедюхин И.В. СимушинА.М.</t>
  </si>
  <si>
    <t>Елесов Е.Н.</t>
  </si>
  <si>
    <t xml:space="preserve">Бенидзе Елизавета </t>
  </si>
  <si>
    <t xml:space="preserve">Островская Надежда </t>
  </si>
  <si>
    <t>Врубель Дарья</t>
  </si>
  <si>
    <t>Ходунова Ирина</t>
  </si>
  <si>
    <t>Фирса Анна</t>
  </si>
  <si>
    <t>СШ"Юность"</t>
  </si>
  <si>
    <t>Моршинина Анна</t>
  </si>
  <si>
    <t>Ширшова Валерия</t>
  </si>
  <si>
    <t>Бенидзе Д.Б., Огарев В.Я.</t>
  </si>
  <si>
    <t>Сагандыков К.К. Переверзев Н.И.</t>
  </si>
  <si>
    <t>Труш А.В.</t>
  </si>
  <si>
    <t>Колобов Е.В.</t>
  </si>
  <si>
    <t>Кузнецов В.А., Сухинин В.Н.</t>
  </si>
  <si>
    <t xml:space="preserve">Бенидзе Джони </t>
  </si>
  <si>
    <t xml:space="preserve">Смагулов Нурсултан </t>
  </si>
  <si>
    <t>Бахарев Александр</t>
  </si>
  <si>
    <t>Недорезов Василий</t>
  </si>
  <si>
    <t>Манаков Трофим</t>
  </si>
  <si>
    <t xml:space="preserve">Середа Сергей </t>
  </si>
  <si>
    <t xml:space="preserve">Барков Егор </t>
  </si>
  <si>
    <t>Кириллов С.А., Огарев В.Я.</t>
  </si>
  <si>
    <t>Катаев И.В.</t>
  </si>
  <si>
    <t xml:space="preserve">Любимский С. А. Рассадин А.А.
Леонов С.Т.
</t>
  </si>
  <si>
    <t>Дементьев А.В.</t>
  </si>
  <si>
    <t>Казацкий В.Ю</t>
  </si>
  <si>
    <t>Щербин Олег</t>
  </si>
  <si>
    <t xml:space="preserve">Хвостов Александр </t>
  </si>
  <si>
    <t>Абдразаков Рафик</t>
  </si>
  <si>
    <t xml:space="preserve">Маскайкин Никита </t>
  </si>
  <si>
    <t>Барковский Владислав</t>
  </si>
  <si>
    <t>Антипов Александр</t>
  </si>
  <si>
    <t>Свищев Эдуард</t>
  </si>
  <si>
    <t>Пупков Андрей</t>
  </si>
  <si>
    <t xml:space="preserve">Пуховец Николай </t>
  </si>
  <si>
    <t xml:space="preserve">Шокот Руслан </t>
  </si>
  <si>
    <t>Юбилейный</t>
  </si>
  <si>
    <t>Зотин Андрей</t>
  </si>
  <si>
    <t>Кириллов С.А., Руднев С.Л.</t>
  </si>
  <si>
    <t>Дедюхин И.В., Симушин А.М.</t>
  </si>
  <si>
    <t>Любимский С.А. Блохин И.А.</t>
  </si>
  <si>
    <t>Мошев Д.И., Бардин М.А.</t>
  </si>
  <si>
    <t>Дьяконов Н.Ю.</t>
  </si>
  <si>
    <t>Плотников Вячеслав</t>
  </si>
  <si>
    <t>Баранов Егор</t>
  </si>
  <si>
    <t>Сулейманов Мовсар</t>
  </si>
  <si>
    <t>Мащенко Олег</t>
  </si>
  <si>
    <t xml:space="preserve">Рассадин Андрей </t>
  </si>
  <si>
    <t xml:space="preserve">Воронов Иван </t>
  </si>
  <si>
    <t>Волдаев Александр</t>
  </si>
  <si>
    <t>Красноярский край/Томская область</t>
  </si>
  <si>
    <t>Суслов Александр</t>
  </si>
  <si>
    <t xml:space="preserve">Примачук Владимир </t>
  </si>
  <si>
    <t xml:space="preserve">Тимоненков Станислав </t>
  </si>
  <si>
    <t xml:space="preserve">Ромадин Тимофей </t>
  </si>
  <si>
    <t>Потапов О.Ю., Симушин А.М.</t>
  </si>
  <si>
    <t>Шаповалов Е.Г.</t>
  </si>
  <si>
    <t>Трофимов М.А., Новиков И.В.</t>
  </si>
  <si>
    <t>Мащенко В.</t>
  </si>
  <si>
    <t>Леонов С.Т. Руднев С.Л.</t>
  </si>
  <si>
    <t>Кудашев Д. А. Балагуров С.В. Леонов С.Т.</t>
  </si>
  <si>
    <t>Марков И.Э.</t>
  </si>
  <si>
    <t>Лепехов Г.А</t>
  </si>
  <si>
    <t>Квашнин Михаил</t>
  </si>
  <si>
    <t xml:space="preserve">Анасенко Антон </t>
  </si>
  <si>
    <t>Маликов Данил</t>
  </si>
  <si>
    <t>Филиппов Максим</t>
  </si>
  <si>
    <t>Павлов Валерий</t>
  </si>
  <si>
    <t>Иванов Алексей</t>
  </si>
  <si>
    <t>СШ "Энергия"</t>
  </si>
  <si>
    <t>Степанов Сергей</t>
  </si>
  <si>
    <t>Сисейкин Максим</t>
  </si>
  <si>
    <t>Ветров Денис</t>
  </si>
  <si>
    <t>Пивень Андрей</t>
  </si>
  <si>
    <t xml:space="preserve">Иванов Виталий </t>
  </si>
  <si>
    <t>Шалимов Евгений</t>
  </si>
  <si>
    <t>"Динамо", УФСИН</t>
  </si>
  <si>
    <t xml:space="preserve">Тюсенков Сергей </t>
  </si>
  <si>
    <t xml:space="preserve">Казанцев Константин </t>
  </si>
  <si>
    <t xml:space="preserve">Лукин Игорь </t>
  </si>
  <si>
    <t xml:space="preserve">Хвостов А.В.
Чагаев А. Е.
</t>
  </si>
  <si>
    <t>Мошев Д.И., Панфилов Г.Н.</t>
  </si>
  <si>
    <t>Кутепов Н.И.</t>
  </si>
  <si>
    <t>Глинкин Б.Н., Петров М.В.</t>
  </si>
  <si>
    <t>Денисов И.Н., Степанова О.А.</t>
  </si>
  <si>
    <t>Крупин А.В.,Шматов И.Б.</t>
  </si>
  <si>
    <t>Шульга Н. В.</t>
  </si>
  <si>
    <t>Мошев Д.И.</t>
  </si>
  <si>
    <t>Прутьян А.В</t>
  </si>
  <si>
    <t>Турищев Дмитрий</t>
  </si>
  <si>
    <t>Июльский Дмитрий</t>
  </si>
  <si>
    <t>Калининградская обл.</t>
  </si>
  <si>
    <t xml:space="preserve">МС </t>
  </si>
  <si>
    <t>Сидорко Виталий</t>
  </si>
  <si>
    <t xml:space="preserve">Попок Константин </t>
  </si>
  <si>
    <t xml:space="preserve">Судеев Вадим </t>
  </si>
  <si>
    <t xml:space="preserve">Квасков Эдуард </t>
  </si>
  <si>
    <t>Пирожников Александр</t>
  </si>
  <si>
    <t xml:space="preserve">Дедеш Одиссей </t>
  </si>
  <si>
    <t xml:space="preserve">Бархатов Артём </t>
  </si>
  <si>
    <t>Бирюков А.С.</t>
  </si>
  <si>
    <t>Салов П.С., Алферова В.Я.</t>
  </si>
  <si>
    <t>АбдуллинР.Р.Фоменко А.А.Потапов С.В.</t>
  </si>
  <si>
    <t>Болотников И.В.</t>
  </si>
  <si>
    <t>Бердышев Д.А</t>
  </si>
  <si>
    <t>Сибикин Илья</t>
  </si>
  <si>
    <t>МАОУ "ЦРКМиС"</t>
  </si>
  <si>
    <t>Лунев А.Г.</t>
  </si>
  <si>
    <t>Потапов Данил</t>
  </si>
  <si>
    <t>Яхнич Е.В.</t>
  </si>
  <si>
    <t xml:space="preserve">Синцов Леонид </t>
  </si>
  <si>
    <t>Калабухов Тимофей</t>
  </si>
  <si>
    <t>Новицкий С.Н.</t>
  </si>
  <si>
    <t>Яхнич Ефим</t>
  </si>
  <si>
    <t xml:space="preserve">Никифоров Сергей </t>
  </si>
  <si>
    <t>Синцов Л.А.</t>
  </si>
  <si>
    <t>Закарлюка Алексей</t>
  </si>
  <si>
    <t xml:space="preserve">Хачатрян Самвел </t>
  </si>
  <si>
    <t>Синцов Л.А. Никифор О.А.</t>
  </si>
  <si>
    <t xml:space="preserve">Дрожжин Богдан </t>
  </si>
  <si>
    <t>Капинос Андрей</t>
  </si>
  <si>
    <t xml:space="preserve">Мацюк Кирилл </t>
  </si>
  <si>
    <t>Нургалиев Р.М.</t>
  </si>
  <si>
    <t xml:space="preserve">Коркин Вадим </t>
  </si>
  <si>
    <t>Губинов Игорь</t>
  </si>
  <si>
    <t>Волков А.А.</t>
  </si>
  <si>
    <t xml:space="preserve">Руднева Анна </t>
  </si>
  <si>
    <t>Никифор О.А</t>
  </si>
  <si>
    <t>Попова Анна</t>
  </si>
  <si>
    <t>МАОУ ДЮСШ "Вихрь"</t>
  </si>
  <si>
    <t xml:space="preserve">Кривошеева Дарья </t>
  </si>
  <si>
    <t>Захарко Галина</t>
  </si>
  <si>
    <t>Магаданская обл.</t>
  </si>
  <si>
    <t>Савлова Викториия</t>
  </si>
  <si>
    <t>Денисов И.Н.,Симушин А.М.</t>
  </si>
  <si>
    <t>Денисова Любовь</t>
  </si>
  <si>
    <t>Шарова Елена</t>
  </si>
  <si>
    <t>бр</t>
  </si>
  <si>
    <t>Лени нградская область</t>
  </si>
  <si>
    <t>Тарвердиева М.А.</t>
  </si>
  <si>
    <t xml:space="preserve">Полякова Валерия </t>
  </si>
  <si>
    <t xml:space="preserve">Бритова Анастасия </t>
  </si>
  <si>
    <t>Синцов Л.С., Никифор О.А.</t>
  </si>
  <si>
    <t xml:space="preserve">Тарвердиева  Мария </t>
  </si>
  <si>
    <t>Синцов Л.С</t>
  </si>
  <si>
    <t>СШОР им.Краевского</t>
  </si>
  <si>
    <t>Мадаминова Карина</t>
  </si>
  <si>
    <t>Шпартко М.А.</t>
  </si>
  <si>
    <t>Синцов Л.С.</t>
  </si>
  <si>
    <t xml:space="preserve">Бердышев Дмитрий </t>
  </si>
  <si>
    <t>Холов Хусейн</t>
  </si>
  <si>
    <t>Мошев Дмитрий</t>
  </si>
  <si>
    <t>Ческис О.Ю.</t>
  </si>
  <si>
    <t>Весовая категория 63+ кг</t>
  </si>
  <si>
    <t xml:space="preserve">Евдокимова Елизавета </t>
  </si>
  <si>
    <t>-</t>
  </si>
  <si>
    <t xml:space="preserve">Денисов И.Н.
Евдокимов Ю.А.
</t>
  </si>
  <si>
    <t xml:space="preserve">Шмидт Татьяна </t>
  </si>
  <si>
    <t>Блынду А.С.</t>
  </si>
  <si>
    <t>Николаев Аркадий</t>
  </si>
  <si>
    <t>Рябков А.И.</t>
  </si>
  <si>
    <t>Дисц</t>
  </si>
  <si>
    <t>ДЦ 63</t>
  </si>
  <si>
    <t>ДЦ68</t>
  </si>
  <si>
    <t>ДЦ73</t>
  </si>
  <si>
    <t>ДЦ85</t>
  </si>
  <si>
    <t>ДЦ85+</t>
  </si>
  <si>
    <t>ДЦЖ63</t>
  </si>
  <si>
    <t>ДЦЖ63+</t>
  </si>
  <si>
    <t>Р63</t>
  </si>
  <si>
    <t>Р63+</t>
  </si>
  <si>
    <t>ДВ63</t>
  </si>
  <si>
    <t>ДВ68</t>
  </si>
  <si>
    <t>ДВ 73</t>
  </si>
  <si>
    <t>ДВ85</t>
  </si>
  <si>
    <t>ДВ85+</t>
  </si>
  <si>
    <t>ЖГ* м1</t>
  </si>
  <si>
    <t>ЖГ ж1</t>
  </si>
  <si>
    <t>ЖГ м2</t>
  </si>
  <si>
    <t>ЖГ ж2</t>
  </si>
  <si>
    <t>ЖГ см2</t>
  </si>
  <si>
    <t xml:space="preserve"> Ростовская область</t>
  </si>
  <si>
    <t>Р.Бурятия</t>
  </si>
  <si>
    <t>ЭСТ м</t>
  </si>
  <si>
    <t>ЭСТ ж</t>
  </si>
  <si>
    <t>УЧАСТНИКИ</t>
  </si>
  <si>
    <t>Бутенко А.А.,Филимонов М.О.</t>
  </si>
  <si>
    <t>Яркова Ирина</t>
  </si>
  <si>
    <t>Мурманская область</t>
  </si>
  <si>
    <t>Умурзакова Яна</t>
  </si>
  <si>
    <t>Весовая категория 63 + кг</t>
  </si>
  <si>
    <t>1 смена</t>
  </si>
  <si>
    <t>2 смена</t>
  </si>
  <si>
    <t>Томская область\Красноярский край</t>
  </si>
  <si>
    <t xml:space="preserve">Целуйко Александр </t>
  </si>
  <si>
    <t>Бадашкова Нина</t>
  </si>
  <si>
    <t>Садыков Р.И.,Барков А. П.</t>
  </si>
  <si>
    <t>Садыков Р. И.,Лепехов Г.А.</t>
  </si>
  <si>
    <t>вк</t>
  </si>
  <si>
    <t>84.75</t>
  </si>
  <si>
    <t>94.25</t>
  </si>
  <si>
    <t>3 смена</t>
  </si>
  <si>
    <t>Баер П.А.,Бутенко И.А.</t>
  </si>
  <si>
    <t>Колесниченко Н.А., Полуян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</si>
</sst>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55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10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0"/>
      <color rgb="FF262626"/>
      <name val="Arial Cyr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0"/>
      <name val="Arial Cyr"/>
      <family val="2"/>
      <charset val="204"/>
    </font>
    <font>
      <sz val="16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  <font>
      <sz val="9"/>
      <name val="Arial Cyr"/>
      <family val="2"/>
      <charset val="204"/>
    </font>
    <font>
      <sz val="11"/>
      <color rgb="FF000000"/>
      <name val="Calibri"/>
      <family val="2"/>
    </font>
    <font>
      <sz val="14"/>
      <name val="Arial"/>
      <family val="2"/>
      <charset val="204"/>
    </font>
    <font>
      <sz val="11"/>
      <color rgb="FF000000"/>
      <name val="Calibri"/>
      <family val="2"/>
      <charset val="1"/>
    </font>
    <font>
      <sz val="11"/>
      <name val="Book Antiqua"/>
      <family val="1"/>
      <charset val="204"/>
    </font>
    <font>
      <sz val="11"/>
      <color rgb="FF000000"/>
      <name val="Book Antiqua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 Cyr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0000"/>
        <bgColor indexed="26"/>
      </patternFill>
    </fill>
  </fills>
  <borders count="1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3" fillId="0" borderId="0"/>
    <xf numFmtId="0" fontId="33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Border="1" applyAlignment="1"/>
    <xf numFmtId="0" fontId="0" fillId="0" borderId="0" xfId="0" applyFont="1" applyBorder="1"/>
    <xf numFmtId="0" fontId="0" fillId="2" borderId="0" xfId="0" applyFont="1" applyFill="1" applyAlignment="1"/>
    <xf numFmtId="0" fontId="0" fillId="2" borderId="0" xfId="0" applyFill="1"/>
    <xf numFmtId="0" fontId="0" fillId="2" borderId="0" xfId="0" applyFill="1" applyAlignment="1"/>
    <xf numFmtId="0" fontId="11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1" fillId="0" borderId="3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Border="1" applyAlignment="1"/>
    <xf numFmtId="0" fontId="17" fillId="0" borderId="0" xfId="0" applyFont="1"/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0" fillId="2" borderId="0" xfId="0" applyFont="1" applyFill="1" applyAlignment="1"/>
    <xf numFmtId="0" fontId="10" fillId="0" borderId="0" xfId="0" applyFont="1" applyAlignment="1">
      <alignment horizontal="center"/>
    </xf>
    <xf numFmtId="0" fontId="19" fillId="0" borderId="0" xfId="60" applyFont="1" applyBorder="1" applyAlignment="1"/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/>
    <xf numFmtId="0" fontId="10" fillId="0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5" fillId="0" borderId="0" xfId="0" applyFont="1" applyAlignment="1"/>
    <xf numFmtId="0" fontId="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9" xfId="0" applyFont="1" applyBorder="1"/>
    <xf numFmtId="0" fontId="0" fillId="0" borderId="3" xfId="0" applyFont="1" applyBorder="1" applyAlignment="1">
      <alignment horizontal="center"/>
    </xf>
    <xf numFmtId="0" fontId="23" fillId="3" borderId="3" xfId="0" applyFont="1" applyFill="1" applyBorder="1" applyAlignment="1">
      <alignment horizontal="left" vertical="center"/>
    </xf>
    <xf numFmtId="0" fontId="23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50" xfId="0" applyFont="1" applyBorder="1" applyAlignment="1"/>
    <xf numFmtId="0" fontId="0" fillId="0" borderId="3" xfId="0" applyBorder="1" applyAlignment="1">
      <alignment horizontal="center" vertical="center"/>
    </xf>
    <xf numFmtId="0" fontId="23" fillId="0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wrapText="1"/>
    </xf>
    <xf numFmtId="0" fontId="0" fillId="0" borderId="51" xfId="0" applyFont="1" applyBorder="1" applyAlignment="1">
      <alignment wrapText="1"/>
    </xf>
    <xf numFmtId="0" fontId="7" fillId="0" borderId="0" xfId="0" applyFont="1" applyBorder="1" applyAlignment="1">
      <alignment horizontal="left" vertical="top"/>
    </xf>
    <xf numFmtId="2" fontId="0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/>
    <xf numFmtId="0" fontId="1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7" fillId="0" borderId="19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0" fillId="0" borderId="52" xfId="0" applyFont="1" applyBorder="1" applyAlignment="1">
      <alignment wrapText="1"/>
    </xf>
    <xf numFmtId="0" fontId="0" fillId="0" borderId="14" xfId="0" applyFont="1" applyBorder="1"/>
    <xf numFmtId="0" fontId="7" fillId="0" borderId="0" xfId="0" applyFont="1" applyAlignment="1">
      <alignment horizontal="right"/>
    </xf>
    <xf numFmtId="0" fontId="0" fillId="0" borderId="3" xfId="0" applyBorder="1" applyAlignment="1">
      <alignment horizontal="center" vertical="center"/>
    </xf>
    <xf numFmtId="2" fontId="27" fillId="4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7" fillId="0" borderId="0" xfId="0" applyFont="1" applyBorder="1" applyAlignment="1"/>
    <xf numFmtId="2" fontId="23" fillId="4" borderId="3" xfId="0" applyNumberFormat="1" applyFont="1" applyFill="1" applyBorder="1" applyAlignment="1">
      <alignment horizontal="center" vertical="center"/>
    </xf>
    <xf numFmtId="2" fontId="11" fillId="4" borderId="3" xfId="0" applyNumberFormat="1" applyFont="1" applyFill="1" applyBorder="1" applyAlignment="1">
      <alignment horizontal="center"/>
    </xf>
    <xf numFmtId="0" fontId="10" fillId="4" borderId="3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left" vertical="top"/>
    </xf>
    <xf numFmtId="0" fontId="0" fillId="4" borderId="0" xfId="0" applyFont="1" applyFill="1"/>
    <xf numFmtId="0" fontId="9" fillId="4" borderId="3" xfId="0" applyFont="1" applyFill="1" applyBorder="1" applyAlignment="1">
      <alignment horizontal="center" vertical="center" wrapText="1"/>
    </xf>
    <xf numFmtId="2" fontId="0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Border="1" applyAlignment="1"/>
    <xf numFmtId="0" fontId="30" fillId="0" borderId="0" xfId="0" applyFont="1" applyAlignment="1"/>
    <xf numFmtId="0" fontId="30" fillId="2" borderId="0" xfId="0" applyFont="1" applyFill="1" applyAlignment="1"/>
    <xf numFmtId="0" fontId="29" fillId="0" borderId="0" xfId="0" applyFont="1" applyBorder="1" applyAlignment="1">
      <alignment vertical="center"/>
    </xf>
    <xf numFmtId="0" fontId="0" fillId="0" borderId="0" xfId="0" applyFill="1" applyAlignment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16" fillId="0" borderId="15" xfId="0" applyFont="1" applyBorder="1" applyAlignment="1">
      <alignment horizontal="center" vertical="center"/>
    </xf>
    <xf numFmtId="0" fontId="35" fillId="0" borderId="0" xfId="74"/>
    <xf numFmtId="0" fontId="37" fillId="0" borderId="0" xfId="74" applyFont="1"/>
    <xf numFmtId="0" fontId="31" fillId="0" borderId="0" xfId="0" applyFont="1" applyBorder="1" applyAlignment="1">
      <alignment vertical="center"/>
    </xf>
    <xf numFmtId="0" fontId="10" fillId="0" borderId="56" xfId="0" applyFont="1" applyBorder="1" applyAlignment="1">
      <alignment horizontal="left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left"/>
    </xf>
    <xf numFmtId="0" fontId="10" fillId="0" borderId="59" xfId="0" applyFont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35" fillId="0" borderId="0" xfId="74" applyBorder="1"/>
    <xf numFmtId="0" fontId="35" fillId="4" borderId="0" xfId="74" applyFill="1" applyBorder="1"/>
    <xf numFmtId="0" fontId="38" fillId="4" borderId="0" xfId="74" applyFont="1" applyFill="1" applyBorder="1" applyAlignment="1">
      <alignment horizontal="center" vertical="center" wrapText="1"/>
    </xf>
    <xf numFmtId="164" fontId="11" fillId="4" borderId="0" xfId="74" applyNumberFormat="1" applyFont="1" applyFill="1" applyBorder="1" applyAlignment="1">
      <alignment horizontal="center" vertical="center"/>
    </xf>
    <xf numFmtId="2" fontId="11" fillId="4" borderId="0" xfId="74" applyNumberFormat="1" applyFont="1" applyFill="1" applyBorder="1" applyAlignment="1">
      <alignment horizontal="center" vertical="center"/>
    </xf>
    <xf numFmtId="0" fontId="38" fillId="0" borderId="43" xfId="74" applyFont="1" applyBorder="1" applyAlignment="1">
      <alignment horizontal="center" vertical="center" wrapText="1"/>
    </xf>
    <xf numFmtId="0" fontId="38" fillId="0" borderId="63" xfId="74" applyFont="1" applyBorder="1" applyAlignment="1">
      <alignment horizontal="center" vertical="center" wrapText="1"/>
    </xf>
    <xf numFmtId="0" fontId="38" fillId="0" borderId="44" xfId="74" applyFont="1" applyBorder="1" applyAlignment="1">
      <alignment horizontal="center" vertical="center"/>
    </xf>
    <xf numFmtId="0" fontId="38" fillId="0" borderId="44" xfId="74" applyFont="1" applyBorder="1" applyAlignment="1">
      <alignment horizontal="center" vertical="center" wrapText="1"/>
    </xf>
    <xf numFmtId="0" fontId="38" fillId="0" borderId="68" xfId="74" applyFont="1" applyBorder="1" applyAlignment="1">
      <alignment horizontal="center" vertical="center" wrapText="1"/>
    </xf>
    <xf numFmtId="0" fontId="40" fillId="0" borderId="45" xfId="74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vertical="center"/>
    </xf>
    <xf numFmtId="2" fontId="12" fillId="4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1" applyNumberFormat="1" applyFont="1" applyFill="1" applyBorder="1" applyAlignment="1">
      <alignment horizontal="center" vertical="center"/>
    </xf>
    <xf numFmtId="0" fontId="41" fillId="4" borderId="3" xfId="0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2" fontId="41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0" fontId="41" fillId="5" borderId="5" xfId="0" applyFont="1" applyFill="1" applyBorder="1" applyAlignment="1">
      <alignment horizontal="left" vertical="center"/>
    </xf>
    <xf numFmtId="0" fontId="39" fillId="0" borderId="76" xfId="74" applyFont="1" applyBorder="1" applyAlignment="1"/>
    <xf numFmtId="0" fontId="22" fillId="0" borderId="77" xfId="74" applyFont="1" applyBorder="1" applyAlignment="1">
      <alignment horizontal="center" vertical="center"/>
    </xf>
    <xf numFmtId="0" fontId="41" fillId="4" borderId="78" xfId="0" applyFont="1" applyFill="1" applyBorder="1" applyAlignment="1">
      <alignment horizontal="left" vertical="center"/>
    </xf>
    <xf numFmtId="0" fontId="11" fillId="0" borderId="79" xfId="74" applyFont="1" applyBorder="1" applyAlignment="1">
      <alignment horizontal="center"/>
    </xf>
    <xf numFmtId="0" fontId="39" fillId="4" borderId="76" xfId="74" applyFont="1" applyFill="1" applyBorder="1" applyAlignment="1"/>
    <xf numFmtId="0" fontId="22" fillId="4" borderId="77" xfId="74" applyFont="1" applyFill="1" applyBorder="1" applyAlignment="1">
      <alignment horizontal="left" vertical="center"/>
    </xf>
    <xf numFmtId="0" fontId="0" fillId="4" borderId="73" xfId="0" applyFont="1" applyFill="1" applyBorder="1" applyAlignment="1">
      <alignment horizontal="center" vertical="center" wrapText="1"/>
    </xf>
    <xf numFmtId="0" fontId="41" fillId="5" borderId="81" xfId="0" applyFont="1" applyFill="1" applyBorder="1" applyAlignment="1">
      <alignment horizontal="left" vertical="center"/>
    </xf>
    <xf numFmtId="0" fontId="12" fillId="4" borderId="73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/>
    </xf>
    <xf numFmtId="0" fontId="10" fillId="4" borderId="0" xfId="0" applyFont="1" applyFill="1" applyBorder="1" applyAlignment="1"/>
    <xf numFmtId="0" fontId="21" fillId="4" borderId="44" xfId="0" applyFont="1" applyFill="1" applyBorder="1" applyAlignment="1">
      <alignment horizontal="center" vertical="center" wrapText="1"/>
    </xf>
    <xf numFmtId="0" fontId="21" fillId="4" borderId="66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0" fillId="4" borderId="0" xfId="0" applyFont="1" applyFill="1" applyAlignment="1"/>
    <xf numFmtId="0" fontId="10" fillId="4" borderId="0" xfId="0" applyFont="1" applyFill="1" applyAlignment="1"/>
    <xf numFmtId="0" fontId="0" fillId="4" borderId="0" xfId="0" applyFill="1" applyAlignment="1"/>
    <xf numFmtId="0" fontId="0" fillId="4" borderId="0" xfId="0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/>
    <xf numFmtId="0" fontId="10" fillId="5" borderId="18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38" fillId="0" borderId="63" xfId="74" applyFont="1" applyBorder="1" applyAlignment="1">
      <alignment horizontal="center" vertical="center"/>
    </xf>
    <xf numFmtId="0" fontId="11" fillId="0" borderId="0" xfId="74" applyFont="1" applyBorder="1" applyAlignment="1">
      <alignment horizontal="center" vertical="center"/>
    </xf>
    <xf numFmtId="0" fontId="11" fillId="4" borderId="0" xfId="74" applyFont="1" applyFill="1" applyBorder="1" applyAlignment="1">
      <alignment horizontal="center" vertical="center"/>
    </xf>
    <xf numFmtId="0" fontId="44" fillId="0" borderId="0" xfId="78" applyAlignment="1">
      <alignment horizontal="center" vertical="center"/>
    </xf>
    <xf numFmtId="0" fontId="44" fillId="0" borderId="0" xfId="78"/>
    <xf numFmtId="0" fontId="27" fillId="0" borderId="3" xfId="78" applyFont="1" applyBorder="1" applyAlignment="1">
      <alignment horizontal="center" vertical="center"/>
    </xf>
    <xf numFmtId="0" fontId="27" fillId="0" borderId="83" xfId="78" applyFont="1" applyBorder="1" applyAlignment="1">
      <alignment horizontal="center" vertical="center"/>
    </xf>
    <xf numFmtId="0" fontId="12" fillId="0" borderId="3" xfId="78" applyFont="1" applyBorder="1" applyAlignment="1">
      <alignment horizontal="center" vertical="center" wrapText="1"/>
    </xf>
    <xf numFmtId="0" fontId="27" fillId="0" borderId="5" xfId="78" applyFont="1" applyBorder="1" applyAlignment="1">
      <alignment horizontal="center" vertical="center"/>
    </xf>
    <xf numFmtId="0" fontId="27" fillId="0" borderId="5" xfId="78" applyFont="1" applyBorder="1" applyAlignment="1">
      <alignment horizontal="left" vertical="center"/>
    </xf>
    <xf numFmtId="0" fontId="27" fillId="4" borderId="5" xfId="78" applyFont="1" applyFill="1" applyBorder="1" applyAlignment="1">
      <alignment horizontal="left" vertical="center"/>
    </xf>
    <xf numFmtId="0" fontId="41" fillId="4" borderId="5" xfId="0" applyFont="1" applyFill="1" applyBorder="1" applyAlignment="1">
      <alignment horizontal="left" vertical="center"/>
    </xf>
    <xf numFmtId="0" fontId="36" fillId="0" borderId="76" xfId="74" applyFont="1" applyBorder="1"/>
    <xf numFmtId="0" fontId="32" fillId="0" borderId="0" xfId="0" applyFont="1"/>
    <xf numFmtId="0" fontId="12" fillId="0" borderId="10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2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2" fontId="12" fillId="0" borderId="3" xfId="0" applyNumberFormat="1" applyFont="1" applyFill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12" fillId="5" borderId="5" xfId="0" applyFont="1" applyFill="1" applyBorder="1" applyAlignment="1">
      <alignment horizontal="left" vertical="center"/>
    </xf>
    <xf numFmtId="0" fontId="45" fillId="0" borderId="0" xfId="0" applyFont="1" applyAlignment="1"/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Fill="1" applyBorder="1" applyAlignment="1"/>
    <xf numFmtId="0" fontId="12" fillId="0" borderId="3" xfId="0" applyFont="1" applyBorder="1" applyAlignment="1"/>
    <xf numFmtId="0" fontId="4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0" xfId="0" applyFont="1" applyBorder="1"/>
    <xf numFmtId="0" fontId="12" fillId="0" borderId="5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4" borderId="69" xfId="0" applyFont="1" applyFill="1" applyBorder="1" applyAlignment="1">
      <alignment horizontal="left" vertical="center"/>
    </xf>
    <xf numFmtId="0" fontId="12" fillId="4" borderId="3" xfId="2" applyFont="1" applyFill="1" applyBorder="1" applyAlignment="1">
      <alignment horizontal="center" vertical="center"/>
    </xf>
    <xf numFmtId="0" fontId="0" fillId="4" borderId="93" xfId="0" applyFill="1" applyBorder="1" applyAlignment="1">
      <alignment horizontal="center" vertical="center"/>
    </xf>
    <xf numFmtId="0" fontId="46" fillId="0" borderId="0" xfId="78" applyFont="1" applyAlignment="1">
      <alignment horizontal="center" vertical="center"/>
    </xf>
    <xf numFmtId="0" fontId="46" fillId="0" borderId="0" xfId="78" applyFont="1"/>
    <xf numFmtId="0" fontId="10" fillId="5" borderId="12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6" fillId="0" borderId="99" xfId="0" applyNumberFormat="1" applyFont="1" applyBorder="1" applyAlignment="1">
      <alignment horizontal="center" vertical="center"/>
    </xf>
    <xf numFmtId="0" fontId="10" fillId="5" borderId="94" xfId="0" applyFont="1" applyFill="1" applyBorder="1" applyAlignment="1">
      <alignment horizontal="center" vertical="center"/>
    </xf>
    <xf numFmtId="0" fontId="10" fillId="5" borderId="100" xfId="0" applyFont="1" applyFill="1" applyBorder="1" applyAlignment="1">
      <alignment horizontal="center" vertical="center"/>
    </xf>
    <xf numFmtId="0" fontId="10" fillId="5" borderId="85" xfId="0" applyFont="1" applyFill="1" applyBorder="1" applyAlignment="1">
      <alignment horizontal="center" vertical="center"/>
    </xf>
    <xf numFmtId="0" fontId="10" fillId="5" borderId="95" xfId="0" applyFont="1" applyFill="1" applyBorder="1" applyAlignment="1">
      <alignment horizontal="center" vertical="center"/>
    </xf>
    <xf numFmtId="0" fontId="10" fillId="5" borderId="101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02" xfId="0" applyNumberFormat="1" applyFont="1" applyBorder="1" applyAlignment="1">
      <alignment horizontal="center" vertical="center"/>
    </xf>
    <xf numFmtId="0" fontId="10" fillId="5" borderId="103" xfId="0" applyFont="1" applyFill="1" applyBorder="1" applyAlignment="1">
      <alignment horizontal="center" vertical="center"/>
    </xf>
    <xf numFmtId="0" fontId="10" fillId="5" borderId="104" xfId="0" applyFont="1" applyFill="1" applyBorder="1" applyAlignment="1">
      <alignment horizontal="center" vertical="center"/>
    </xf>
    <xf numFmtId="0" fontId="10" fillId="5" borderId="81" xfId="0" applyFont="1" applyFill="1" applyBorder="1" applyAlignment="1">
      <alignment horizontal="center" vertical="center"/>
    </xf>
    <xf numFmtId="0" fontId="10" fillId="5" borderId="82" xfId="0" applyFont="1" applyFill="1" applyBorder="1" applyAlignment="1">
      <alignment horizontal="center" vertical="center"/>
    </xf>
    <xf numFmtId="0" fontId="10" fillId="5" borderId="74" xfId="0" applyFont="1" applyFill="1" applyBorder="1" applyAlignment="1">
      <alignment horizontal="center" vertical="center"/>
    </xf>
    <xf numFmtId="0" fontId="27" fillId="0" borderId="3" xfId="78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6" fillId="0" borderId="96" xfId="0" applyFont="1" applyBorder="1" applyAlignment="1">
      <alignment horizontal="center"/>
    </xf>
    <xf numFmtId="0" fontId="10" fillId="0" borderId="96" xfId="0" applyFont="1" applyBorder="1" applyAlignment="1">
      <alignment horizontal="center" vertical="center"/>
    </xf>
    <xf numFmtId="0" fontId="10" fillId="4" borderId="96" xfId="0" applyFont="1" applyFill="1" applyBorder="1" applyAlignment="1">
      <alignment horizontal="center" vertical="center"/>
    </xf>
    <xf numFmtId="0" fontId="10" fillId="0" borderId="109" xfId="0" applyFont="1" applyBorder="1" applyAlignment="1">
      <alignment horizontal="left"/>
    </xf>
    <xf numFmtId="0" fontId="10" fillId="0" borderId="109" xfId="0" applyFont="1" applyBorder="1" applyAlignment="1">
      <alignment horizontal="center"/>
    </xf>
    <xf numFmtId="0" fontId="12" fillId="0" borderId="109" xfId="0" applyFont="1" applyBorder="1"/>
    <xf numFmtId="0" fontId="1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0" fillId="0" borderId="106" xfId="0" applyFont="1" applyBorder="1" applyAlignment="1">
      <alignment horizontal="left"/>
    </xf>
    <xf numFmtId="0" fontId="10" fillId="0" borderId="110" xfId="0" applyFont="1" applyBorder="1" applyAlignment="1">
      <alignment horizontal="center"/>
    </xf>
    <xf numFmtId="0" fontId="10" fillId="0" borderId="111" xfId="0" applyFont="1" applyBorder="1" applyAlignment="1">
      <alignment horizontal="center"/>
    </xf>
    <xf numFmtId="0" fontId="0" fillId="0" borderId="109" xfId="0" applyBorder="1" applyAlignment="1">
      <alignment horizontal="center" vertical="center"/>
    </xf>
    <xf numFmtId="0" fontId="9" fillId="0" borderId="109" xfId="0" applyFont="1" applyBorder="1" applyAlignment="1">
      <alignment horizontal="center" vertical="center" wrapText="1"/>
    </xf>
    <xf numFmtId="0" fontId="23" fillId="4" borderId="109" xfId="0" applyFont="1" applyFill="1" applyBorder="1" applyAlignment="1">
      <alignment horizontal="center" vertical="center"/>
    </xf>
    <xf numFmtId="0" fontId="12" fillId="4" borderId="109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/>
    </xf>
    <xf numFmtId="0" fontId="34" fillId="0" borderId="107" xfId="0" applyFont="1" applyBorder="1" applyAlignment="1">
      <alignment horizontal="center" vertical="center" wrapText="1"/>
    </xf>
    <xf numFmtId="0" fontId="0" fillId="0" borderId="108" xfId="0" applyBorder="1"/>
    <xf numFmtId="2" fontId="12" fillId="4" borderId="109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98" xfId="0" applyFont="1" applyBorder="1" applyAlignment="1">
      <alignment horizontal="left"/>
    </xf>
    <xf numFmtId="2" fontId="0" fillId="0" borderId="109" xfId="0" applyNumberForma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11" fillId="0" borderId="112" xfId="0" applyNumberFormat="1" applyFont="1" applyBorder="1" applyAlignment="1">
      <alignment horizontal="center" vertical="center"/>
    </xf>
    <xf numFmtId="0" fontId="12" fillId="4" borderId="109" xfId="0" applyFont="1" applyFill="1" applyBorder="1" applyAlignment="1">
      <alignment horizontal="center" vertical="center" wrapText="1"/>
    </xf>
    <xf numFmtId="0" fontId="41" fillId="4" borderId="10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10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0" fillId="0" borderId="109" xfId="0" applyBorder="1" applyAlignment="1">
      <alignment horizontal="center" vertical="center" shrinkToFit="1"/>
    </xf>
    <xf numFmtId="2" fontId="12" fillId="0" borderId="109" xfId="0" applyNumberFormat="1" applyFont="1" applyBorder="1" applyAlignment="1">
      <alignment horizontal="center" vertical="center"/>
    </xf>
    <xf numFmtId="0" fontId="16" fillId="0" borderId="0" xfId="0" applyFont="1"/>
    <xf numFmtId="2" fontId="12" fillId="4" borderId="114" xfId="0" applyNumberFormat="1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2" fontId="11" fillId="0" borderId="109" xfId="0" applyNumberFormat="1" applyFont="1" applyBorder="1" applyAlignment="1">
      <alignment horizontal="center" vertical="center"/>
    </xf>
    <xf numFmtId="164" fontId="12" fillId="4" borderId="109" xfId="0" applyNumberFormat="1" applyFont="1" applyFill="1" applyBorder="1" applyAlignment="1">
      <alignment horizontal="center" vertical="center" wrapText="1"/>
    </xf>
    <xf numFmtId="0" fontId="41" fillId="4" borderId="97" xfId="0" applyFont="1" applyFill="1" applyBorder="1" applyAlignment="1">
      <alignment horizontal="left" vertical="center"/>
    </xf>
    <xf numFmtId="0" fontId="0" fillId="0" borderId="113" xfId="0" applyBorder="1"/>
    <xf numFmtId="0" fontId="12" fillId="0" borderId="113" xfId="0" applyFont="1" applyBorder="1" applyAlignment="1">
      <alignment horizontal="center"/>
    </xf>
    <xf numFmtId="2" fontId="41" fillId="4" borderId="112" xfId="0" applyNumberFormat="1" applyFont="1" applyFill="1" applyBorder="1" applyAlignment="1">
      <alignment horizontal="center" vertical="center"/>
    </xf>
    <xf numFmtId="0" fontId="0" fillId="0" borderId="109" xfId="0" applyBorder="1" applyAlignment="1">
      <alignment horizontal="center"/>
    </xf>
    <xf numFmtId="0" fontId="7" fillId="0" borderId="0" xfId="0" applyFont="1"/>
    <xf numFmtId="0" fontId="9" fillId="0" borderId="106" xfId="0" applyFont="1" applyBorder="1" applyAlignment="1">
      <alignment horizontal="center" vertical="center" wrapText="1"/>
    </xf>
    <xf numFmtId="0" fontId="34" fillId="0" borderId="115" xfId="0" applyFont="1" applyBorder="1" applyAlignment="1">
      <alignment horizontal="center" vertical="center" wrapText="1"/>
    </xf>
    <xf numFmtId="0" fontId="12" fillId="4" borderId="106" xfId="0" applyFont="1" applyFill="1" applyBorder="1" applyAlignment="1">
      <alignment horizontal="left" vertical="center"/>
    </xf>
    <xf numFmtId="2" fontId="12" fillId="0" borderId="3" xfId="0" applyNumberFormat="1" applyFont="1" applyBorder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 wrapText="1"/>
    </xf>
    <xf numFmtId="0" fontId="23" fillId="4" borderId="72" xfId="0" applyFont="1" applyFill="1" applyBorder="1" applyAlignment="1">
      <alignment horizontal="center" vertical="center"/>
    </xf>
    <xf numFmtId="0" fontId="41" fillId="4" borderId="120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/>
    <xf numFmtId="0" fontId="16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98" xfId="0" applyFont="1" applyBorder="1" applyAlignment="1">
      <alignment horizontal="left"/>
    </xf>
    <xf numFmtId="0" fontId="16" fillId="0" borderId="96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0" xfId="0" applyFont="1" applyAlignment="1"/>
    <xf numFmtId="0" fontId="15" fillId="0" borderId="109" xfId="0" applyFont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/>
    </xf>
    <xf numFmtId="0" fontId="24" fillId="0" borderId="122" xfId="0" applyFont="1" applyFill="1" applyBorder="1" applyAlignment="1">
      <alignment horizontal="center" vertical="center" wrapText="1"/>
    </xf>
    <xf numFmtId="0" fontId="12" fillId="4" borderId="122" xfId="0" applyFont="1" applyFill="1" applyBorder="1" applyAlignment="1">
      <alignment horizontal="left" vertical="center"/>
    </xf>
    <xf numFmtId="0" fontId="12" fillId="0" borderId="109" xfId="78" applyFont="1" applyBorder="1" applyAlignment="1">
      <alignment horizontal="left" vertical="center"/>
    </xf>
    <xf numFmtId="0" fontId="12" fillId="0" borderId="106" xfId="78" applyFont="1" applyBorder="1" applyAlignment="1">
      <alignment horizontal="left" vertical="center"/>
    </xf>
    <xf numFmtId="0" fontId="12" fillId="0" borderId="109" xfId="78" applyFont="1" applyBorder="1" applyAlignment="1">
      <alignment horizontal="center" vertical="center"/>
    </xf>
    <xf numFmtId="0" fontId="12" fillId="0" borderId="106" xfId="0" applyFont="1" applyBorder="1"/>
    <xf numFmtId="0" fontId="12" fillId="0" borderId="109" xfId="0" applyFont="1" applyBorder="1" applyAlignment="1">
      <alignment horizontal="center"/>
    </xf>
    <xf numFmtId="0" fontId="12" fillId="0" borderId="123" xfId="78" applyFont="1" applyBorder="1" applyAlignment="1">
      <alignment horizontal="left" vertical="center"/>
    </xf>
    <xf numFmtId="0" fontId="0" fillId="0" borderId="0" xfId="0"/>
    <xf numFmtId="0" fontId="0" fillId="0" borderId="0" xfId="0" applyAlignment="1"/>
    <xf numFmtId="0" fontId="0" fillId="0" borderId="0" xfId="0" applyFont="1" applyAlignment="1">
      <alignment vertical="center"/>
    </xf>
    <xf numFmtId="0" fontId="10" fillId="0" borderId="0" xfId="0" applyFont="1" applyAlignment="1"/>
    <xf numFmtId="0" fontId="0" fillId="0" borderId="0" xfId="0" applyFont="1" applyAlignment="1"/>
    <xf numFmtId="0" fontId="16" fillId="0" borderId="0" xfId="0" applyFont="1" applyAlignment="1"/>
    <xf numFmtId="0" fontId="0" fillId="0" borderId="0" xfId="0" applyFill="1" applyBorder="1" applyAlignment="1"/>
    <xf numFmtId="0" fontId="10" fillId="5" borderId="127" xfId="0" applyFont="1" applyFill="1" applyBorder="1" applyAlignment="1">
      <alignment horizontal="center" vertical="center"/>
    </xf>
    <xf numFmtId="0" fontId="10" fillId="5" borderId="128" xfId="0" applyFont="1" applyFill="1" applyBorder="1" applyAlignment="1">
      <alignment horizontal="center" vertical="center"/>
    </xf>
    <xf numFmtId="0" fontId="10" fillId="5" borderId="129" xfId="0" applyFont="1" applyFill="1" applyBorder="1" applyAlignment="1">
      <alignment horizontal="center" vertical="center"/>
    </xf>
    <xf numFmtId="0" fontId="10" fillId="5" borderId="130" xfId="0" applyFont="1" applyFill="1" applyBorder="1" applyAlignment="1">
      <alignment horizontal="center" vertical="center"/>
    </xf>
    <xf numFmtId="0" fontId="10" fillId="5" borderId="131" xfId="0" applyFont="1" applyFill="1" applyBorder="1" applyAlignment="1">
      <alignment horizontal="center" vertical="center"/>
    </xf>
    <xf numFmtId="0" fontId="10" fillId="5" borderId="126" xfId="0" applyFont="1" applyFill="1" applyBorder="1" applyAlignment="1">
      <alignment horizontal="center" vertical="center"/>
    </xf>
    <xf numFmtId="0" fontId="24" fillId="4" borderId="109" xfId="0" applyFont="1" applyFill="1" applyBorder="1" applyAlignment="1">
      <alignment horizontal="center" vertical="center"/>
    </xf>
    <xf numFmtId="0" fontId="27" fillId="4" borderId="109" xfId="0" applyFont="1" applyFill="1" applyBorder="1" applyAlignment="1">
      <alignment horizontal="center" vertical="center"/>
    </xf>
    <xf numFmtId="0" fontId="11" fillId="4" borderId="109" xfId="0" applyFont="1" applyFill="1" applyBorder="1" applyAlignment="1">
      <alignment horizontal="center" vertical="center"/>
    </xf>
    <xf numFmtId="0" fontId="12" fillId="4" borderId="132" xfId="0" applyFont="1" applyFill="1" applyBorder="1" applyAlignment="1">
      <alignment horizontal="center" vertical="center"/>
    </xf>
    <xf numFmtId="0" fontId="12" fillId="4" borderId="109" xfId="1" applyFont="1" applyFill="1" applyBorder="1" applyAlignment="1">
      <alignment horizontal="center" vertical="center"/>
    </xf>
    <xf numFmtId="0" fontId="23" fillId="3" borderId="109" xfId="0" applyFont="1" applyFill="1" applyBorder="1" applyAlignment="1">
      <alignment horizontal="left"/>
    </xf>
    <xf numFmtId="0" fontId="11" fillId="2" borderId="109" xfId="0" applyFont="1" applyFill="1" applyBorder="1" applyAlignment="1">
      <alignment horizontal="center" wrapText="1"/>
    </xf>
    <xf numFmtId="0" fontId="11" fillId="0" borderId="109" xfId="0" applyFont="1" applyBorder="1" applyAlignment="1">
      <alignment horizontal="left"/>
    </xf>
    <xf numFmtId="0" fontId="11" fillId="0" borderId="109" xfId="0" applyFont="1" applyBorder="1"/>
    <xf numFmtId="0" fontId="48" fillId="0" borderId="109" xfId="0" applyFont="1" applyBorder="1"/>
    <xf numFmtId="0" fontId="23" fillId="3" borderId="109" xfId="0" applyFont="1" applyFill="1" applyBorder="1" applyAlignment="1">
      <alignment horizontal="left" vertical="center"/>
    </xf>
    <xf numFmtId="0" fontId="11" fillId="2" borderId="109" xfId="0" applyFont="1" applyFill="1" applyBorder="1" applyAlignment="1">
      <alignment horizontal="center" vertical="center" wrapText="1"/>
    </xf>
    <xf numFmtId="0" fontId="0" fillId="0" borderId="123" xfId="0" applyBorder="1"/>
    <xf numFmtId="0" fontId="27" fillId="0" borderId="133" xfId="0" applyFont="1" applyBorder="1"/>
    <xf numFmtId="0" fontId="27" fillId="0" borderId="69" xfId="0" applyFont="1" applyBorder="1" applyAlignment="1">
      <alignment horizontal="left" vertical="center"/>
    </xf>
    <xf numFmtId="0" fontId="27" fillId="0" borderId="124" xfId="0" applyFont="1" applyBorder="1" applyAlignment="1">
      <alignment horizontal="left" vertical="center"/>
    </xf>
    <xf numFmtId="0" fontId="27" fillId="0" borderId="109" xfId="0" applyFont="1" applyBorder="1" applyAlignment="1">
      <alignment horizontal="center" vertical="center"/>
    </xf>
    <xf numFmtId="0" fontId="27" fillId="0" borderId="109" xfId="66" applyFont="1" applyBorder="1" applyAlignment="1">
      <alignment horizontal="center" vertical="center"/>
    </xf>
    <xf numFmtId="0" fontId="27" fillId="0" borderId="123" xfId="0" applyFont="1" applyBorder="1"/>
    <xf numFmtId="0" fontId="27" fillId="0" borderId="71" xfId="0" applyFont="1" applyBorder="1" applyAlignment="1">
      <alignment vertical="center"/>
    </xf>
    <xf numFmtId="0" fontId="27" fillId="0" borderId="123" xfId="0" applyFont="1" applyBorder="1" applyAlignment="1">
      <alignment vertical="center"/>
    </xf>
    <xf numFmtId="0" fontId="27" fillId="0" borderId="72" xfId="66" applyFont="1" applyBorder="1" applyAlignment="1">
      <alignment horizontal="center" vertical="center"/>
    </xf>
    <xf numFmtId="0" fontId="27" fillId="0" borderId="109" xfId="0" applyFont="1" applyBorder="1" applyAlignment="1">
      <alignment horizontal="left" vertical="center"/>
    </xf>
    <xf numFmtId="0" fontId="27" fillId="0" borderId="134" xfId="0" applyFont="1" applyBorder="1"/>
    <xf numFmtId="0" fontId="27" fillId="3" borderId="81" xfId="0" applyFont="1" applyFill="1" applyBorder="1" applyAlignment="1">
      <alignment horizontal="left"/>
    </xf>
    <xf numFmtId="0" fontId="27" fillId="0" borderId="132" xfId="0" applyFont="1" applyBorder="1" applyAlignment="1">
      <alignment horizontal="center" vertical="center"/>
    </xf>
    <xf numFmtId="0" fontId="27" fillId="0" borderId="70" xfId="66" applyFont="1" applyBorder="1" applyAlignment="1">
      <alignment horizontal="center" vertical="center" shrinkToFit="1"/>
    </xf>
    <xf numFmtId="0" fontId="27" fillId="0" borderId="66" xfId="66" applyFont="1" applyBorder="1" applyAlignment="1">
      <alignment horizontal="center" vertical="center"/>
    </xf>
    <xf numFmtId="0" fontId="12" fillId="0" borderId="123" xfId="0" applyFont="1" applyBorder="1"/>
    <xf numFmtId="0" fontId="12" fillId="0" borderId="81" xfId="0" applyFont="1" applyBorder="1"/>
    <xf numFmtId="0" fontId="27" fillId="0" borderId="135" xfId="0" applyFont="1" applyBorder="1"/>
    <xf numFmtId="0" fontId="12" fillId="0" borderId="133" xfId="0" applyFont="1" applyBorder="1" applyAlignment="1">
      <alignment vertical="center"/>
    </xf>
    <xf numFmtId="0" fontId="41" fillId="5" borderId="123" xfId="0" applyFont="1" applyFill="1" applyBorder="1" applyAlignment="1">
      <alignment horizontal="left" vertical="center"/>
    </xf>
    <xf numFmtId="0" fontId="12" fillId="4" borderId="123" xfId="0" applyFont="1" applyFill="1" applyBorder="1" applyAlignment="1">
      <alignment horizontal="left" vertical="center"/>
    </xf>
    <xf numFmtId="0" fontId="41" fillId="4" borderId="123" xfId="0" applyFont="1" applyFill="1" applyBorder="1" applyAlignment="1">
      <alignment horizontal="left" vertical="center"/>
    </xf>
    <xf numFmtId="0" fontId="12" fillId="0" borderId="136" xfId="0" applyFont="1" applyBorder="1" applyAlignment="1">
      <alignment horizontal="center" vertical="center"/>
    </xf>
    <xf numFmtId="0" fontId="12" fillId="0" borderId="137" xfId="0" applyFont="1" applyBorder="1" applyAlignment="1">
      <alignment vertical="center"/>
    </xf>
    <xf numFmtId="0" fontId="12" fillId="0" borderId="138" xfId="0" applyFont="1" applyBorder="1" applyAlignment="1">
      <alignment vertical="center"/>
    </xf>
    <xf numFmtId="0" fontId="12" fillId="0" borderId="117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123" xfId="0" applyFont="1" applyBorder="1" applyAlignment="1">
      <alignment horizontal="left" vertical="top"/>
    </xf>
    <xf numFmtId="0" fontId="12" fillId="0" borderId="109" xfId="0" applyFont="1" applyBorder="1" applyAlignment="1">
      <alignment horizontal="center" vertical="top"/>
    </xf>
    <xf numFmtId="0" fontId="12" fillId="0" borderId="139" xfId="0" applyFont="1" applyBorder="1" applyAlignment="1">
      <alignment horizontal="center" vertical="top"/>
    </xf>
    <xf numFmtId="0" fontId="12" fillId="0" borderId="70" xfId="0" applyFont="1" applyBorder="1" applyAlignment="1">
      <alignment horizontal="center" vertical="top"/>
    </xf>
    <xf numFmtId="0" fontId="12" fillId="0" borderId="123" xfId="0" applyFont="1" applyBorder="1" applyAlignment="1">
      <alignment vertical="top"/>
    </xf>
    <xf numFmtId="0" fontId="12" fillId="0" borderId="123" xfId="0" applyFont="1" applyBorder="1" applyAlignment="1">
      <alignment horizontal="center" vertical="top"/>
    </xf>
    <xf numFmtId="0" fontId="27" fillId="4" borderId="123" xfId="0" applyFont="1" applyFill="1" applyBorder="1" applyAlignment="1">
      <alignment horizontal="left" vertical="center"/>
    </xf>
    <xf numFmtId="0" fontId="27" fillId="4" borderId="136" xfId="0" applyFont="1" applyFill="1" applyBorder="1" applyAlignment="1">
      <alignment vertical="center"/>
    </xf>
    <xf numFmtId="0" fontId="27" fillId="4" borderId="123" xfId="0" applyFont="1" applyFill="1" applyBorder="1" applyAlignment="1">
      <alignment vertical="center"/>
    </xf>
    <xf numFmtId="0" fontId="46" fillId="4" borderId="109" xfId="0" applyFont="1" applyFill="1" applyBorder="1" applyAlignment="1">
      <alignment horizontal="center" vertical="center" wrapText="1"/>
    </xf>
    <xf numFmtId="0" fontId="12" fillId="4" borderId="135" xfId="0" applyFont="1" applyFill="1" applyBorder="1" applyAlignment="1">
      <alignment vertical="center"/>
    </xf>
    <xf numFmtId="0" fontId="12" fillId="4" borderId="123" xfId="0" applyFont="1" applyFill="1" applyBorder="1" applyAlignment="1">
      <alignment vertical="center"/>
    </xf>
    <xf numFmtId="0" fontId="12" fillId="4" borderId="125" xfId="0" applyFont="1" applyFill="1" applyBorder="1" applyAlignment="1">
      <alignment vertical="center"/>
    </xf>
    <xf numFmtId="0" fontId="46" fillId="0" borderId="70" xfId="0" applyFont="1" applyBorder="1" applyAlignment="1">
      <alignment horizontal="center" vertical="center" wrapText="1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12" fillId="4" borderId="136" xfId="0" applyFont="1" applyFill="1" applyBorder="1" applyAlignment="1">
      <alignment horizontal="left" vertical="center"/>
    </xf>
    <xf numFmtId="0" fontId="27" fillId="4" borderId="136" xfId="0" applyFont="1" applyFill="1" applyBorder="1" applyAlignment="1">
      <alignment horizontal="center" vertical="center"/>
    </xf>
    <xf numFmtId="0" fontId="12" fillId="4" borderId="136" xfId="0" applyFont="1" applyFill="1" applyBorder="1" applyAlignment="1">
      <alignment vertical="center"/>
    </xf>
    <xf numFmtId="0" fontId="15" fillId="4" borderId="109" xfId="0" applyFont="1" applyFill="1" applyBorder="1" applyAlignment="1">
      <alignment horizontal="center" vertical="center" wrapText="1"/>
    </xf>
    <xf numFmtId="0" fontId="27" fillId="4" borderId="143" xfId="0" applyFont="1" applyFill="1" applyBorder="1" applyAlignment="1">
      <alignment horizontal="center" vertical="center"/>
    </xf>
    <xf numFmtId="0" fontId="12" fillId="4" borderId="70" xfId="0" applyFont="1" applyFill="1" applyBorder="1" applyAlignment="1">
      <alignment horizontal="center" vertical="center"/>
    </xf>
    <xf numFmtId="0" fontId="46" fillId="4" borderId="144" xfId="0" applyFont="1" applyFill="1" applyBorder="1" applyAlignment="1">
      <alignment horizontal="center" vertical="center" wrapText="1"/>
    </xf>
    <xf numFmtId="0" fontId="46" fillId="4" borderId="142" xfId="0" applyFont="1" applyFill="1" applyBorder="1" applyAlignment="1">
      <alignment horizontal="center" vertical="center" wrapText="1"/>
    </xf>
    <xf numFmtId="0" fontId="46" fillId="4" borderId="141" xfId="0" applyFont="1" applyFill="1" applyBorder="1" applyAlignment="1">
      <alignment horizontal="center" vertical="center" wrapText="1"/>
    </xf>
    <xf numFmtId="0" fontId="14" fillId="4" borderId="109" xfId="0" applyFont="1" applyFill="1" applyBorder="1" applyAlignment="1">
      <alignment horizontal="center" vertical="center"/>
    </xf>
    <xf numFmtId="0" fontId="41" fillId="4" borderId="125" xfId="0" applyFont="1" applyFill="1" applyBorder="1" applyAlignment="1">
      <alignment horizontal="left" vertical="center"/>
    </xf>
    <xf numFmtId="0" fontId="12" fillId="4" borderId="137" xfId="0" applyFont="1" applyFill="1" applyBorder="1" applyAlignment="1">
      <alignment vertical="center"/>
    </xf>
    <xf numFmtId="0" fontId="12" fillId="4" borderId="109" xfId="2" applyFont="1" applyFill="1" applyBorder="1" applyAlignment="1">
      <alignment horizontal="center" vertical="center"/>
    </xf>
    <xf numFmtId="0" fontId="12" fillId="4" borderId="70" xfId="1" applyFont="1" applyFill="1" applyBorder="1" applyAlignment="1">
      <alignment horizontal="center" vertical="center"/>
    </xf>
    <xf numFmtId="0" fontId="12" fillId="4" borderId="139" xfId="0" applyFont="1" applyFill="1" applyBorder="1" applyAlignment="1">
      <alignment horizontal="left" vertical="center"/>
    </xf>
    <xf numFmtId="0" fontId="24" fillId="4" borderId="139" xfId="0" applyFont="1" applyFill="1" applyBorder="1" applyAlignment="1">
      <alignment vertical="center"/>
    </xf>
    <xf numFmtId="0" fontId="41" fillId="5" borderId="109" xfId="0" applyFont="1" applyFill="1" applyBorder="1" applyAlignment="1">
      <alignment horizontal="left" vertical="center"/>
    </xf>
    <xf numFmtId="0" fontId="12" fillId="4" borderId="109" xfId="0" applyFont="1" applyFill="1" applyBorder="1" applyAlignment="1">
      <alignment vertical="center"/>
    </xf>
    <xf numFmtId="0" fontId="42" fillId="4" borderId="148" xfId="0" applyFont="1" applyFill="1" applyBorder="1" applyAlignment="1">
      <alignment vertical="center"/>
    </xf>
    <xf numFmtId="164" fontId="11" fillId="4" borderId="70" xfId="74" applyNumberFormat="1" applyFont="1" applyFill="1" applyBorder="1" applyAlignment="1">
      <alignment horizontal="center" vertical="center"/>
    </xf>
    <xf numFmtId="1" fontId="11" fillId="4" borderId="70" xfId="74" applyNumberFormat="1" applyFont="1" applyFill="1" applyBorder="1" applyAlignment="1">
      <alignment horizontal="center" vertical="center"/>
    </xf>
    <xf numFmtId="0" fontId="11" fillId="4" borderId="123" xfId="74" applyFont="1" applyFill="1" applyBorder="1" applyAlignment="1">
      <alignment horizontal="center" vertical="center"/>
    </xf>
    <xf numFmtId="0" fontId="11" fillId="4" borderId="109" xfId="74" applyFont="1" applyFill="1" applyBorder="1" applyAlignment="1">
      <alignment horizontal="center" vertical="center" wrapText="1"/>
    </xf>
    <xf numFmtId="165" fontId="11" fillId="4" borderId="109" xfId="74" applyNumberFormat="1" applyFont="1" applyFill="1" applyBorder="1" applyAlignment="1">
      <alignment horizontal="center" vertical="center"/>
    </xf>
    <xf numFmtId="0" fontId="12" fillId="4" borderId="123" xfId="74" applyFont="1" applyFill="1" applyBorder="1" applyAlignment="1">
      <alignment horizontal="center" vertical="center"/>
    </xf>
    <xf numFmtId="0" fontId="22" fillId="4" borderId="78" xfId="74" applyFont="1" applyFill="1" applyBorder="1" applyAlignment="1">
      <alignment horizontal="left" vertical="center" wrapText="1"/>
    </xf>
    <xf numFmtId="0" fontId="12" fillId="4" borderId="123" xfId="74" applyFont="1" applyFill="1" applyBorder="1" applyAlignment="1">
      <alignment vertical="center"/>
    </xf>
    <xf numFmtId="0" fontId="12" fillId="4" borderId="109" xfId="74" applyFont="1" applyFill="1" applyBorder="1" applyAlignment="1">
      <alignment horizontal="center" vertical="center" wrapText="1"/>
    </xf>
    <xf numFmtId="164" fontId="12" fillId="4" borderId="109" xfId="74" applyNumberFormat="1" applyFont="1" applyFill="1" applyBorder="1" applyAlignment="1">
      <alignment horizontal="center" vertical="center"/>
    </xf>
    <xf numFmtId="164" fontId="12" fillId="4" borderId="70" xfId="74" applyNumberFormat="1" applyFont="1" applyFill="1" applyBorder="1" applyAlignment="1">
      <alignment horizontal="center" vertical="center"/>
    </xf>
    <xf numFmtId="0" fontId="12" fillId="4" borderId="70" xfId="74" applyFont="1" applyFill="1" applyBorder="1" applyAlignment="1">
      <alignment horizontal="center" vertical="center"/>
    </xf>
    <xf numFmtId="0" fontId="49" fillId="4" borderId="78" xfId="74" applyFont="1" applyFill="1" applyBorder="1" applyAlignment="1">
      <alignment horizontal="left" vertical="center" wrapText="1"/>
    </xf>
    <xf numFmtId="164" fontId="11" fillId="4" borderId="109" xfId="74" applyNumberFormat="1" applyFont="1" applyFill="1" applyBorder="1" applyAlignment="1">
      <alignment horizontal="center" vertical="center"/>
    </xf>
    <xf numFmtId="0" fontId="11" fillId="4" borderId="109" xfId="74" applyFont="1" applyFill="1" applyBorder="1" applyAlignment="1">
      <alignment horizontal="center" vertical="center"/>
    </xf>
    <xf numFmtId="0" fontId="14" fillId="4" borderId="70" xfId="0" applyFont="1" applyFill="1" applyBorder="1" applyAlignment="1">
      <alignment horizontal="center" vertical="center"/>
    </xf>
    <xf numFmtId="2" fontId="12" fillId="4" borderId="70" xfId="0" applyNumberFormat="1" applyFont="1" applyFill="1" applyBorder="1" applyAlignment="1">
      <alignment horizontal="center" vertical="center" wrapText="1"/>
    </xf>
    <xf numFmtId="2" fontId="11" fillId="4" borderId="70" xfId="74" applyNumberFormat="1" applyFont="1" applyFill="1" applyBorder="1" applyAlignment="1">
      <alignment horizontal="center" vertical="center"/>
    </xf>
    <xf numFmtId="1" fontId="11" fillId="4" borderId="136" xfId="74" applyNumberFormat="1" applyFont="1" applyFill="1" applyBorder="1" applyAlignment="1">
      <alignment horizontal="center" vertical="center"/>
    </xf>
    <xf numFmtId="0" fontId="11" fillId="4" borderId="109" xfId="74" applyFont="1" applyFill="1" applyBorder="1"/>
    <xf numFmtId="0" fontId="38" fillId="4" borderId="109" xfId="74" applyFont="1" applyFill="1" applyBorder="1" applyAlignment="1">
      <alignment horizontal="center" vertical="center"/>
    </xf>
    <xf numFmtId="0" fontId="12" fillId="4" borderId="109" xfId="0" applyFont="1" applyFill="1" applyBorder="1" applyAlignment="1">
      <alignment horizontal="left" vertical="center"/>
    </xf>
    <xf numFmtId="0" fontId="12" fillId="4" borderId="55" xfId="0" applyFont="1" applyFill="1" applyBorder="1" applyAlignment="1">
      <alignment horizontal="center" vertical="center"/>
    </xf>
    <xf numFmtId="0" fontId="12" fillId="4" borderId="109" xfId="74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left" vertical="center"/>
    </xf>
    <xf numFmtId="0" fontId="11" fillId="4" borderId="121" xfId="74" applyFont="1" applyFill="1" applyBorder="1" applyAlignment="1">
      <alignment horizontal="left"/>
    </xf>
    <xf numFmtId="0" fontId="11" fillId="4" borderId="132" xfId="74" applyFont="1" applyFill="1" applyBorder="1" applyAlignment="1">
      <alignment horizontal="center" vertical="center" wrapText="1"/>
    </xf>
    <xf numFmtId="0" fontId="11" fillId="4" borderId="149" xfId="74" applyFont="1" applyFill="1" applyBorder="1" applyAlignment="1">
      <alignment horizontal="center" vertical="center" wrapText="1"/>
    </xf>
    <xf numFmtId="165" fontId="11" fillId="4" borderId="132" xfId="74" applyNumberFormat="1" applyFont="1" applyFill="1" applyBorder="1" applyAlignment="1">
      <alignment horizontal="center" vertical="center"/>
    </xf>
    <xf numFmtId="0" fontId="11" fillId="4" borderId="132" xfId="74" applyFont="1" applyFill="1" applyBorder="1" applyAlignment="1">
      <alignment horizontal="center" vertical="center"/>
    </xf>
    <xf numFmtId="0" fontId="11" fillId="4" borderId="148" xfId="74" applyFont="1" applyFill="1" applyBorder="1" applyAlignment="1">
      <alignment horizontal="center" vertical="center"/>
    </xf>
    <xf numFmtId="0" fontId="11" fillId="4" borderId="71" xfId="74" applyFont="1" applyFill="1" applyBorder="1"/>
    <xf numFmtId="0" fontId="11" fillId="4" borderId="70" xfId="74" applyFont="1" applyFill="1" applyBorder="1" applyAlignment="1">
      <alignment horizontal="center" vertical="center" wrapText="1"/>
    </xf>
    <xf numFmtId="165" fontId="11" fillId="4" borderId="70" xfId="74" applyNumberFormat="1" applyFont="1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4" borderId="147" xfId="0" applyFill="1" applyBorder="1" applyAlignment="1">
      <alignment horizontal="center" vertical="center"/>
    </xf>
    <xf numFmtId="0" fontId="36" fillId="4" borderId="0" xfId="74" applyFont="1" applyFill="1" applyBorder="1"/>
    <xf numFmtId="0" fontId="37" fillId="4" borderId="77" xfId="74" applyFont="1" applyFill="1" applyBorder="1"/>
    <xf numFmtId="0" fontId="11" fillId="0" borderId="150" xfId="74" applyFont="1" applyBorder="1" applyAlignment="1">
      <alignment horizontal="center"/>
    </xf>
    <xf numFmtId="0" fontId="41" fillId="5" borderId="72" xfId="0" applyFont="1" applyFill="1" applyBorder="1" applyAlignment="1">
      <alignment horizontal="left" vertical="center"/>
    </xf>
    <xf numFmtId="0" fontId="24" fillId="4" borderId="72" xfId="0" applyFont="1" applyFill="1" applyBorder="1" applyAlignment="1">
      <alignment horizontal="center" vertical="center"/>
    </xf>
    <xf numFmtId="0" fontId="14" fillId="4" borderId="72" xfId="0" applyFont="1" applyFill="1" applyBorder="1" applyAlignment="1">
      <alignment horizontal="center" vertical="center"/>
    </xf>
    <xf numFmtId="164" fontId="12" fillId="4" borderId="72" xfId="0" applyNumberFormat="1" applyFont="1" applyFill="1" applyBorder="1" applyAlignment="1">
      <alignment horizontal="center" vertical="center" wrapText="1"/>
    </xf>
    <xf numFmtId="164" fontId="11" fillId="4" borderId="72" xfId="74" applyNumberFormat="1" applyFont="1" applyFill="1" applyBorder="1" applyAlignment="1">
      <alignment horizontal="center" vertical="center"/>
    </xf>
    <xf numFmtId="1" fontId="11" fillId="4" borderId="72" xfId="74" applyNumberFormat="1" applyFont="1" applyFill="1" applyBorder="1" applyAlignment="1">
      <alignment horizontal="center" vertical="center"/>
    </xf>
    <xf numFmtId="0" fontId="11" fillId="4" borderId="85" xfId="74" applyFont="1" applyFill="1" applyBorder="1" applyAlignment="1">
      <alignment horizontal="center" vertical="center"/>
    </xf>
    <xf numFmtId="0" fontId="11" fillId="4" borderId="85" xfId="74" applyFont="1" applyFill="1" applyBorder="1"/>
    <xf numFmtId="0" fontId="11" fillId="4" borderId="72" xfId="74" applyFont="1" applyFill="1" applyBorder="1" applyAlignment="1">
      <alignment horizontal="center" vertical="center" wrapText="1"/>
    </xf>
    <xf numFmtId="165" fontId="11" fillId="4" borderId="72" xfId="74" applyNumberFormat="1" applyFont="1" applyFill="1" applyBorder="1" applyAlignment="1">
      <alignment horizontal="center" vertical="center"/>
    </xf>
    <xf numFmtId="0" fontId="11" fillId="4" borderId="72" xfId="74" applyFont="1" applyFill="1" applyBorder="1" applyAlignment="1">
      <alignment horizontal="center" vertical="center"/>
    </xf>
    <xf numFmtId="0" fontId="12" fillId="4" borderId="85" xfId="74" applyFont="1" applyFill="1" applyBorder="1" applyAlignment="1">
      <alignment horizontal="center" vertical="center"/>
    </xf>
    <xf numFmtId="0" fontId="22" fillId="4" borderId="120" xfId="74" applyFont="1" applyFill="1" applyBorder="1" applyAlignment="1">
      <alignment horizontal="left" vertical="center" wrapText="1"/>
    </xf>
    <xf numFmtId="0" fontId="12" fillId="4" borderId="78" xfId="0" applyFont="1" applyFill="1" applyBorder="1" applyAlignment="1">
      <alignment vertical="center"/>
    </xf>
    <xf numFmtId="0" fontId="0" fillId="4" borderId="0" xfId="0" applyFill="1" applyBorder="1" applyAlignment="1">
      <alignment horizontal="center"/>
    </xf>
    <xf numFmtId="0" fontId="22" fillId="4" borderId="77" xfId="74" applyFont="1" applyFill="1" applyBorder="1" applyAlignment="1">
      <alignment horizontal="left" vertical="center" wrapText="1"/>
    </xf>
    <xf numFmtId="0" fontId="12" fillId="4" borderId="151" xfId="0" applyFont="1" applyFill="1" applyBorder="1" applyAlignment="1">
      <alignment vertical="center"/>
    </xf>
    <xf numFmtId="0" fontId="12" fillId="4" borderId="73" xfId="0" applyFont="1" applyFill="1" applyBorder="1" applyAlignment="1">
      <alignment horizontal="center" vertical="top" wrapText="1"/>
    </xf>
    <xf numFmtId="2" fontId="12" fillId="4" borderId="73" xfId="0" applyNumberFormat="1" applyFont="1" applyFill="1" applyBorder="1" applyAlignment="1">
      <alignment horizontal="center" vertical="center" wrapText="1"/>
    </xf>
    <xf numFmtId="2" fontId="11" fillId="4" borderId="73" xfId="74" applyNumberFormat="1" applyFont="1" applyFill="1" applyBorder="1" applyAlignment="1">
      <alignment horizontal="center" vertical="center"/>
    </xf>
    <xf numFmtId="2" fontId="11" fillId="4" borderId="81" xfId="74" applyNumberFormat="1" applyFont="1" applyFill="1" applyBorder="1" applyAlignment="1">
      <alignment horizontal="center" vertical="center"/>
    </xf>
    <xf numFmtId="0" fontId="41" fillId="4" borderId="88" xfId="0" applyFont="1" applyFill="1" applyBorder="1" applyAlignment="1">
      <alignment horizontal="left" vertical="center"/>
    </xf>
    <xf numFmtId="0" fontId="11" fillId="4" borderId="87" xfId="74" applyFont="1" applyFill="1" applyBorder="1" applyAlignment="1">
      <alignment horizontal="left"/>
    </xf>
    <xf numFmtId="0" fontId="11" fillId="4" borderId="86" xfId="74" applyFont="1" applyFill="1" applyBorder="1" applyAlignment="1">
      <alignment horizontal="center" vertical="center" wrapText="1"/>
    </xf>
    <xf numFmtId="0" fontId="11" fillId="4" borderId="91" xfId="74" applyFont="1" applyFill="1" applyBorder="1" applyAlignment="1">
      <alignment horizontal="center" vertical="center" wrapText="1"/>
    </xf>
    <xf numFmtId="165" fontId="11" fillId="4" borderId="86" xfId="74" applyNumberFormat="1" applyFont="1" applyFill="1" applyBorder="1" applyAlignment="1">
      <alignment horizontal="center" vertical="center"/>
    </xf>
    <xf numFmtId="0" fontId="11" fillId="4" borderId="86" xfId="74" applyFont="1" applyFill="1" applyBorder="1" applyAlignment="1">
      <alignment horizontal="center" vertical="center"/>
    </xf>
    <xf numFmtId="0" fontId="11" fillId="4" borderId="64" xfId="74" applyFont="1" applyFill="1" applyBorder="1" applyAlignment="1">
      <alignment horizontal="center" vertical="center"/>
    </xf>
    <xf numFmtId="0" fontId="11" fillId="4" borderId="75" xfId="74" applyFont="1" applyFill="1" applyBorder="1"/>
    <xf numFmtId="0" fontId="11" fillId="4" borderId="66" xfId="74" applyFont="1" applyFill="1" applyBorder="1" applyAlignment="1">
      <alignment horizontal="center" vertical="center" wrapText="1"/>
    </xf>
    <xf numFmtId="165" fontId="11" fillId="4" borderId="66" xfId="74" applyNumberFormat="1" applyFont="1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4" borderId="154" xfId="0" applyFill="1" applyBorder="1" applyAlignment="1">
      <alignment horizontal="center" vertical="center"/>
    </xf>
    <xf numFmtId="0" fontId="18" fillId="0" borderId="109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29" fillId="0" borderId="24" xfId="0" applyFont="1" applyBorder="1" applyAlignment="1">
      <alignment vertical="center"/>
    </xf>
    <xf numFmtId="0" fontId="18" fillId="0" borderId="70" xfId="0" applyFont="1" applyFill="1" applyBorder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28" fillId="0" borderId="68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8" fillId="0" borderId="147" xfId="0" applyFont="1" applyFill="1" applyBorder="1" applyAlignment="1">
      <alignment horizontal="center" vertical="center"/>
    </xf>
    <xf numFmtId="0" fontId="18" fillId="0" borderId="136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36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4" borderId="113" xfId="0" applyFont="1" applyFill="1" applyBorder="1" applyAlignment="1">
      <alignment vertical="center"/>
    </xf>
    <xf numFmtId="0" fontId="24" fillId="0" borderId="139" xfId="0" applyFont="1" applyBorder="1" applyAlignment="1">
      <alignment vertical="center"/>
    </xf>
    <xf numFmtId="0" fontId="24" fillId="4" borderId="155" xfId="0" applyFont="1" applyFill="1" applyBorder="1" applyAlignment="1">
      <alignment vertical="center"/>
    </xf>
    <xf numFmtId="0" fontId="12" fillId="4" borderId="156" xfId="0" applyFont="1" applyFill="1" applyBorder="1" applyAlignment="1">
      <alignment horizontal="left" vertical="center"/>
    </xf>
    <xf numFmtId="0" fontId="12" fillId="4" borderId="157" xfId="0" applyFont="1" applyFill="1" applyBorder="1" applyAlignment="1">
      <alignment horizontal="center" vertical="center"/>
    </xf>
    <xf numFmtId="0" fontId="12" fillId="4" borderId="157" xfId="74" applyFont="1" applyFill="1" applyBorder="1" applyAlignment="1">
      <alignment horizontal="center" vertical="center" wrapText="1"/>
    </xf>
    <xf numFmtId="164" fontId="12" fillId="4" borderId="157" xfId="74" applyNumberFormat="1" applyFont="1" applyFill="1" applyBorder="1" applyAlignment="1">
      <alignment horizontal="center" vertical="center"/>
    </xf>
    <xf numFmtId="0" fontId="12" fillId="4" borderId="157" xfId="74" applyFont="1" applyFill="1" applyBorder="1" applyAlignment="1">
      <alignment horizontal="center" vertical="center"/>
    </xf>
    <xf numFmtId="0" fontId="12" fillId="4" borderId="156" xfId="0" applyFont="1" applyFill="1" applyBorder="1" applyAlignment="1">
      <alignment horizontal="center" vertical="center"/>
    </xf>
    <xf numFmtId="0" fontId="12" fillId="4" borderId="158" xfId="0" applyFont="1" applyFill="1" applyBorder="1" applyAlignment="1">
      <alignment vertical="center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116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34" fillId="0" borderId="89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7" fillId="0" borderId="0" xfId="0" applyFont="1"/>
    <xf numFmtId="0" fontId="0" fillId="0" borderId="115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16" fillId="0" borderId="96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27" fillId="4" borderId="69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7" fillId="4" borderId="124" xfId="0" applyFont="1" applyFill="1" applyBorder="1" applyAlignment="1">
      <alignment horizontal="left" vertical="center"/>
    </xf>
    <xf numFmtId="0" fontId="41" fillId="7" borderId="109" xfId="0" applyFont="1" applyFill="1" applyBorder="1" applyAlignment="1">
      <alignment horizontal="left" vertical="center"/>
    </xf>
    <xf numFmtId="0" fontId="27" fillId="4" borderId="70" xfId="0" applyFont="1" applyFill="1" applyBorder="1" applyAlignment="1">
      <alignment horizontal="center" vertical="center"/>
    </xf>
    <xf numFmtId="0" fontId="50" fillId="0" borderId="109" xfId="0" applyFont="1" applyBorder="1" applyAlignment="1">
      <alignment horizontal="center" vertical="center"/>
    </xf>
    <xf numFmtId="2" fontId="51" fillId="4" borderId="3" xfId="0" applyNumberFormat="1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2" fontId="52" fillId="0" borderId="3" xfId="0" applyNumberFormat="1" applyFont="1" applyBorder="1" applyAlignment="1">
      <alignment horizontal="center" vertical="center"/>
    </xf>
    <xf numFmtId="0" fontId="50" fillId="0" borderId="109" xfId="0" applyFont="1" applyBorder="1" applyAlignment="1">
      <alignment horizontal="center" vertical="center" shrinkToFit="1"/>
    </xf>
    <xf numFmtId="2" fontId="52" fillId="4" borderId="3" xfId="0" applyNumberFormat="1" applyFont="1" applyFill="1" applyBorder="1" applyAlignment="1">
      <alignment horizontal="center" vertical="center" wrapText="1"/>
    </xf>
    <xf numFmtId="0" fontId="27" fillId="0" borderId="135" xfId="0" applyFont="1" applyBorder="1" applyAlignment="1">
      <alignment vertical="center"/>
    </xf>
    <xf numFmtId="0" fontId="52" fillId="0" borderId="3" xfId="0" applyFont="1" applyBorder="1" applyAlignment="1">
      <alignment horizontal="center" vertical="center"/>
    </xf>
    <xf numFmtId="0" fontId="52" fillId="4" borderId="5" xfId="0" applyFont="1" applyFill="1" applyBorder="1" applyAlignment="1">
      <alignment horizontal="left" vertical="center"/>
    </xf>
    <xf numFmtId="0" fontId="51" fillId="4" borderId="3" xfId="0" applyFont="1" applyFill="1" applyBorder="1" applyAlignment="1">
      <alignment horizontal="center" vertical="center"/>
    </xf>
    <xf numFmtId="0" fontId="51" fillId="5" borderId="5" xfId="0" applyFont="1" applyFill="1" applyBorder="1" applyAlignment="1">
      <alignment horizontal="left" vertical="center"/>
    </xf>
    <xf numFmtId="0" fontId="52" fillId="4" borderId="3" xfId="1" applyNumberFormat="1" applyFont="1" applyFill="1" applyBorder="1" applyAlignment="1">
      <alignment horizontal="center" vertical="center"/>
    </xf>
    <xf numFmtId="0" fontId="51" fillId="4" borderId="97" xfId="0" applyFont="1" applyFill="1" applyBorder="1" applyAlignment="1">
      <alignment horizontal="left" vertical="center"/>
    </xf>
    <xf numFmtId="0" fontId="52" fillId="4" borderId="3" xfId="0" applyFont="1" applyFill="1" applyBorder="1" applyAlignment="1">
      <alignment horizontal="center" vertical="center" wrapText="1"/>
    </xf>
    <xf numFmtId="0" fontId="51" fillId="4" borderId="5" xfId="0" applyFont="1" applyFill="1" applyBorder="1" applyAlignment="1">
      <alignment horizontal="left" vertical="center"/>
    </xf>
    <xf numFmtId="0" fontId="52" fillId="0" borderId="3" xfId="0" applyNumberFormat="1" applyFont="1" applyBorder="1" applyAlignment="1">
      <alignment horizontal="center" vertical="center"/>
    </xf>
    <xf numFmtId="0" fontId="52" fillId="0" borderId="118" xfId="0" applyFont="1" applyFill="1" applyBorder="1" applyAlignment="1">
      <alignment vertical="center"/>
    </xf>
    <xf numFmtId="0" fontId="50" fillId="0" borderId="108" xfId="0" applyFont="1" applyBorder="1"/>
    <xf numFmtId="0" fontId="52" fillId="0" borderId="3" xfId="0" applyFont="1" applyBorder="1" applyAlignment="1">
      <alignment horizontal="center" vertical="center" wrapText="1"/>
    </xf>
    <xf numFmtId="0" fontId="51" fillId="4" borderId="106" xfId="0" applyFont="1" applyFill="1" applyBorder="1" applyAlignment="1">
      <alignment horizontal="left" vertical="center"/>
    </xf>
    <xf numFmtId="0" fontId="52" fillId="0" borderId="3" xfId="0" applyFont="1" applyFill="1" applyBorder="1" applyAlignment="1">
      <alignment horizontal="center"/>
    </xf>
    <xf numFmtId="0" fontId="52" fillId="0" borderId="119" xfId="0" applyFont="1" applyFill="1" applyBorder="1" applyAlignment="1">
      <alignment vertical="center"/>
    </xf>
    <xf numFmtId="2" fontId="52" fillId="4" borderId="123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center" vertical="center"/>
    </xf>
    <xf numFmtId="2" fontId="41" fillId="4" borderId="0" xfId="0" applyNumberFormat="1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7" fillId="0" borderId="3" xfId="0" applyNumberFormat="1" applyFont="1" applyBorder="1" applyAlignment="1">
      <alignment horizontal="center" vertical="center"/>
    </xf>
    <xf numFmtId="2" fontId="53" fillId="4" borderId="3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3" xfId="0" applyFont="1" applyBorder="1" applyAlignment="1"/>
    <xf numFmtId="0" fontId="54" fillId="0" borderId="0" xfId="0" applyFont="1" applyAlignment="1"/>
    <xf numFmtId="0" fontId="27" fillId="0" borderId="0" xfId="0" applyFont="1" applyAlignment="1"/>
    <xf numFmtId="0" fontId="27" fillId="0" borderId="0" xfId="0" applyFont="1" applyAlignment="1">
      <alignment horizontal="right"/>
    </xf>
    <xf numFmtId="0" fontId="27" fillId="0" borderId="0" xfId="0" applyFont="1"/>
    <xf numFmtId="0" fontId="27" fillId="0" borderId="0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54" fillId="0" borderId="0" xfId="0" applyFont="1" applyAlignment="1">
      <alignment horizontal="right"/>
    </xf>
    <xf numFmtId="0" fontId="27" fillId="0" borderId="0" xfId="0" applyFont="1" applyFill="1" applyAlignment="1"/>
    <xf numFmtId="0" fontId="27" fillId="4" borderId="135" xfId="0" applyFont="1" applyFill="1" applyBorder="1" applyAlignment="1">
      <alignment vertical="center"/>
    </xf>
    <xf numFmtId="0" fontId="46" fillId="4" borderId="109" xfId="0" applyFont="1" applyFill="1" applyBorder="1" applyAlignment="1">
      <alignment horizontal="center" vertical="center"/>
    </xf>
    <xf numFmtId="0" fontId="27" fillId="4" borderId="109" xfId="0" applyFont="1" applyFill="1" applyBorder="1" applyAlignment="1">
      <alignment horizontal="center" vertical="center" wrapText="1"/>
    </xf>
    <xf numFmtId="0" fontId="27" fillId="4" borderId="135" xfId="0" applyFont="1" applyFill="1" applyBorder="1" applyAlignment="1">
      <alignment horizontal="left" vertical="center"/>
    </xf>
    <xf numFmtId="0" fontId="27" fillId="0" borderId="136" xfId="0" applyFont="1" applyBorder="1" applyAlignment="1">
      <alignment horizontal="left" vertical="center"/>
    </xf>
    <xf numFmtId="2" fontId="53" fillId="4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22" xfId="0" applyFont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4" borderId="109" xfId="0" applyFont="1" applyFill="1" applyBorder="1" applyAlignment="1">
      <alignment horizontal="center"/>
    </xf>
    <xf numFmtId="0" fontId="27" fillId="4" borderId="109" xfId="0" applyFont="1" applyFill="1" applyBorder="1" applyAlignment="1">
      <alignment horizontal="left"/>
    </xf>
    <xf numFmtId="0" fontId="27" fillId="4" borderId="109" xfId="1" applyFont="1" applyFill="1" applyBorder="1" applyAlignment="1">
      <alignment horizontal="center"/>
    </xf>
    <xf numFmtId="0" fontId="46" fillId="4" borderId="109" xfId="0" applyFont="1" applyFill="1" applyBorder="1" applyAlignment="1">
      <alignment horizontal="center"/>
    </xf>
    <xf numFmtId="0" fontId="53" fillId="4" borderId="109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7" fillId="4" borderId="136" xfId="0" applyFont="1" applyFill="1" applyBorder="1" applyAlignment="1">
      <alignment horizontal="left" vertical="center"/>
    </xf>
    <xf numFmtId="0" fontId="27" fillId="5" borderId="123" xfId="0" applyFont="1" applyFill="1" applyBorder="1" applyAlignment="1">
      <alignment horizontal="left" vertical="center"/>
    </xf>
    <xf numFmtId="0" fontId="27" fillId="4" borderId="136" xfId="0" applyFont="1" applyFill="1" applyBorder="1" applyAlignment="1">
      <alignment horizontal="center" vertical="top"/>
    </xf>
    <xf numFmtId="0" fontId="27" fillId="4" borderId="109" xfId="0" applyFont="1" applyFill="1" applyBorder="1" applyAlignment="1">
      <alignment horizontal="center" vertical="top"/>
    </xf>
    <xf numFmtId="0" fontId="27" fillId="4" borderId="109" xfId="0" applyFont="1" applyFill="1" applyBorder="1" applyAlignment="1">
      <alignment horizontal="center" vertical="top" wrapText="1"/>
    </xf>
    <xf numFmtId="0" fontId="27" fillId="4" borderId="109" xfId="1" applyFont="1" applyFill="1" applyBorder="1" applyAlignment="1">
      <alignment horizontal="center" vertical="center"/>
    </xf>
    <xf numFmtId="0" fontId="27" fillId="4" borderId="109" xfId="1" applyFont="1" applyFill="1" applyBorder="1" applyAlignment="1">
      <alignment horizontal="center" vertical="top"/>
    </xf>
    <xf numFmtId="0" fontId="27" fillId="5" borderId="0" xfId="0" applyFont="1" applyFill="1" applyBorder="1" applyAlignment="1">
      <alignment horizontal="left" vertical="center"/>
    </xf>
    <xf numFmtId="0" fontId="27" fillId="4" borderId="109" xfId="0" applyFont="1" applyFill="1" applyBorder="1" applyAlignment="1">
      <alignment horizontal="center" wrapText="1"/>
    </xf>
    <xf numFmtId="0" fontId="53" fillId="5" borderId="123" xfId="0" applyFont="1" applyFill="1" applyBorder="1" applyAlignment="1">
      <alignment horizontal="left" vertical="center"/>
    </xf>
    <xf numFmtId="0" fontId="27" fillId="4" borderId="142" xfId="0" applyFont="1" applyFill="1" applyBorder="1" applyAlignment="1">
      <alignment horizontal="center" vertical="center"/>
    </xf>
    <xf numFmtId="0" fontId="27" fillId="4" borderId="141" xfId="0" applyFont="1" applyFill="1" applyBorder="1" applyAlignment="1">
      <alignment horizontal="center" vertical="center" wrapText="1"/>
    </xf>
    <xf numFmtId="0" fontId="27" fillId="4" borderId="136" xfId="0" applyFont="1" applyFill="1" applyBorder="1" applyAlignment="1">
      <alignment horizontal="center" vertical="center" wrapText="1"/>
    </xf>
    <xf numFmtId="0" fontId="27" fillId="4" borderId="133" xfId="0" applyFont="1" applyFill="1" applyBorder="1" applyAlignment="1">
      <alignment horizontal="center" vertical="center" wrapText="1"/>
    </xf>
    <xf numFmtId="0" fontId="27" fillId="4" borderId="144" xfId="0" applyFont="1" applyFill="1" applyBorder="1" applyAlignment="1">
      <alignment horizontal="center" vertical="center" wrapText="1"/>
    </xf>
    <xf numFmtId="0" fontId="27" fillId="4" borderId="145" xfId="0" applyFont="1" applyFill="1" applyBorder="1" applyAlignment="1">
      <alignment horizontal="center" vertical="top"/>
    </xf>
    <xf numFmtId="0" fontId="27" fillId="4" borderId="70" xfId="0" applyFont="1" applyFill="1" applyBorder="1" applyAlignment="1">
      <alignment horizontal="center" vertical="top"/>
    </xf>
    <xf numFmtId="0" fontId="27" fillId="4" borderId="140" xfId="0" applyFont="1" applyFill="1" applyBorder="1" applyAlignment="1">
      <alignment horizontal="center" vertical="top"/>
    </xf>
    <xf numFmtId="0" fontId="27" fillId="4" borderId="142" xfId="0" applyFont="1" applyFill="1" applyBorder="1" applyAlignment="1">
      <alignment horizontal="center" vertical="top" wrapText="1"/>
    </xf>
    <xf numFmtId="0" fontId="53" fillId="4" borderId="146" xfId="0" applyFont="1" applyFill="1" applyBorder="1" applyAlignment="1">
      <alignment horizontal="center" vertical="center"/>
    </xf>
    <xf numFmtId="0" fontId="27" fillId="4" borderId="140" xfId="0" applyFont="1" applyFill="1" applyBorder="1" applyAlignment="1">
      <alignment horizontal="center" vertical="center"/>
    </xf>
    <xf numFmtId="0" fontId="53" fillId="4" borderId="143" xfId="0" applyFont="1" applyFill="1" applyBorder="1" applyAlignment="1">
      <alignment horizontal="center" vertical="center"/>
    </xf>
    <xf numFmtId="0" fontId="53" fillId="4" borderId="123" xfId="0" applyFont="1" applyFill="1" applyBorder="1" applyAlignment="1">
      <alignment horizontal="left" vertical="center"/>
    </xf>
    <xf numFmtId="0" fontId="53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vertical="center"/>
    </xf>
    <xf numFmtId="2" fontId="53" fillId="4" borderId="123" xfId="0" applyNumberFormat="1" applyFont="1" applyFill="1" applyBorder="1" applyAlignment="1">
      <alignment horizontal="center" vertical="center"/>
    </xf>
    <xf numFmtId="2" fontId="27" fillId="4" borderId="123" xfId="0" applyNumberFormat="1" applyFont="1" applyFill="1" applyBorder="1" applyAlignment="1">
      <alignment horizontal="center" vertical="center"/>
    </xf>
    <xf numFmtId="2" fontId="53" fillId="4" borderId="109" xfId="0" applyNumberFormat="1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horizontal="left" vertical="center"/>
    </xf>
    <xf numFmtId="0" fontId="27" fillId="4" borderId="0" xfId="1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46" fillId="4" borderId="3" xfId="0" applyNumberFormat="1" applyFont="1" applyFill="1" applyBorder="1" applyAlignment="1">
      <alignment horizontal="center" vertical="center"/>
    </xf>
    <xf numFmtId="0" fontId="46" fillId="4" borderId="3" xfId="0" applyFont="1" applyFill="1" applyBorder="1" applyAlignment="1">
      <alignment horizontal="center" vertical="center"/>
    </xf>
    <xf numFmtId="0" fontId="46" fillId="4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/>
    </xf>
    <xf numFmtId="0" fontId="53" fillId="4" borderId="5" xfId="0" applyFont="1" applyFill="1" applyBorder="1" applyAlignment="1">
      <alignment horizontal="left" vertical="center"/>
    </xf>
    <xf numFmtId="0" fontId="11" fillId="0" borderId="123" xfId="0" applyFont="1" applyBorder="1" applyAlignment="1"/>
    <xf numFmtId="0" fontId="11" fillId="0" borderId="135" xfId="0" applyFont="1" applyBorder="1" applyAlignment="1"/>
    <xf numFmtId="0" fontId="11" fillId="0" borderId="136" xfId="0" applyFont="1" applyBorder="1" applyAlignment="1"/>
    <xf numFmtId="0" fontId="27" fillId="0" borderId="136" xfId="0" applyFont="1" applyBorder="1" applyAlignment="1">
      <alignment vertical="center"/>
    </xf>
    <xf numFmtId="0" fontId="27" fillId="4" borderId="137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09" xfId="0" applyFont="1" applyBorder="1" applyAlignment="1">
      <alignment horizontal="center"/>
    </xf>
    <xf numFmtId="2" fontId="27" fillId="0" borderId="3" xfId="0" applyNumberFormat="1" applyFont="1" applyBorder="1" applyAlignment="1">
      <alignment horizontal="center" vertical="center"/>
    </xf>
    <xf numFmtId="0" fontId="27" fillId="0" borderId="109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37" xfId="0" applyFont="1" applyBorder="1" applyAlignment="1">
      <alignment vertical="center"/>
    </xf>
    <xf numFmtId="0" fontId="27" fillId="4" borderId="122" xfId="0" applyFont="1" applyFill="1" applyBorder="1" applyAlignment="1">
      <alignment horizontal="center" vertical="center"/>
    </xf>
    <xf numFmtId="2" fontId="53" fillId="4" borderId="122" xfId="0" applyNumberFormat="1" applyFont="1" applyFill="1" applyBorder="1" applyAlignment="1">
      <alignment horizontal="center" vertical="center"/>
    </xf>
    <xf numFmtId="0" fontId="27" fillId="0" borderId="122" xfId="0" applyFont="1" applyBorder="1" applyAlignment="1">
      <alignment horizontal="center" vertical="center"/>
    </xf>
    <xf numFmtId="0" fontId="27" fillId="0" borderId="118" xfId="0" applyFont="1" applyBorder="1" applyAlignment="1">
      <alignment horizontal="center" vertical="center"/>
    </xf>
    <xf numFmtId="0" fontId="27" fillId="0" borderId="41" xfId="0" applyNumberFormat="1" applyFont="1" applyBorder="1" applyAlignment="1">
      <alignment horizontal="center" vertical="center"/>
    </xf>
    <xf numFmtId="0" fontId="27" fillId="4" borderId="118" xfId="0" applyFont="1" applyFill="1" applyBorder="1" applyAlignment="1">
      <alignment vertical="center"/>
    </xf>
    <xf numFmtId="0" fontId="27" fillId="4" borderId="106" xfId="0" applyFont="1" applyFill="1" applyBorder="1" applyAlignment="1">
      <alignment horizontal="left" vertical="center"/>
    </xf>
    <xf numFmtId="0" fontId="27" fillId="4" borderId="113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center"/>
    </xf>
    <xf numFmtId="0" fontId="27" fillId="4" borderId="136" xfId="0" applyFont="1" applyFill="1" applyBorder="1" applyAlignment="1">
      <alignment horizontal="center"/>
    </xf>
    <xf numFmtId="0" fontId="46" fillId="4" borderId="70" xfId="0" applyFont="1" applyFill="1" applyBorder="1" applyAlignment="1">
      <alignment horizontal="center"/>
    </xf>
    <xf numFmtId="0" fontId="27" fillId="4" borderId="132" xfId="0" applyFont="1" applyFill="1" applyBorder="1" applyAlignment="1">
      <alignment horizontal="center" vertical="center"/>
    </xf>
    <xf numFmtId="0" fontId="46" fillId="4" borderId="136" xfId="0" applyFont="1" applyFill="1" applyBorder="1" applyAlignment="1">
      <alignment horizontal="center" vertical="center" wrapText="1"/>
    </xf>
    <xf numFmtId="0" fontId="46" fillId="4" borderId="147" xfId="0" applyFont="1" applyFill="1" applyBorder="1" applyAlignment="1">
      <alignment horizontal="center" vertical="center"/>
    </xf>
    <xf numFmtId="0" fontId="53" fillId="5" borderId="5" xfId="0" applyFont="1" applyFill="1" applyBorder="1" applyAlignment="1">
      <alignment horizontal="left" vertical="center"/>
    </xf>
    <xf numFmtId="0" fontId="11" fillId="4" borderId="0" xfId="1" applyFont="1" applyFill="1" applyBorder="1" applyAlignment="1">
      <alignment horizontal="center" vertical="center"/>
    </xf>
    <xf numFmtId="0" fontId="10" fillId="6" borderId="94" xfId="0" applyFont="1" applyFill="1" applyBorder="1" applyAlignment="1">
      <alignment horizontal="center" vertical="center"/>
    </xf>
    <xf numFmtId="0" fontId="10" fillId="6" borderId="100" xfId="0" applyFont="1" applyFill="1" applyBorder="1" applyAlignment="1">
      <alignment horizontal="center" vertical="center"/>
    </xf>
    <xf numFmtId="0" fontId="10" fillId="6" borderId="85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/>
    </xf>
    <xf numFmtId="0" fontId="27" fillId="0" borderId="3" xfId="0" applyFont="1" applyBorder="1" applyAlignment="1"/>
    <xf numFmtId="0" fontId="27" fillId="0" borderId="2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30" fillId="0" borderId="2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/>
    <xf numFmtId="0" fontId="32" fillId="0" borderId="0" xfId="0" applyFont="1" applyAlignment="1"/>
    <xf numFmtId="0" fontId="0" fillId="0" borderId="0" xfId="0" applyAlignment="1"/>
    <xf numFmtId="0" fontId="9" fillId="0" borderId="0" xfId="0" applyFont="1" applyAlignment="1"/>
    <xf numFmtId="0" fontId="0" fillId="0" borderId="1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26" fillId="0" borderId="159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34" fillId="0" borderId="159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26" fillId="0" borderId="109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34" fillId="0" borderId="90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7" fillId="0" borderId="124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98" xfId="0" applyFont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6" fillId="0" borderId="96" xfId="0" applyFont="1" applyBorder="1" applyAlignment="1">
      <alignment horizontal="center"/>
    </xf>
    <xf numFmtId="0" fontId="28" fillId="0" borderId="106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/>
    </xf>
    <xf numFmtId="0" fontId="28" fillId="0" borderId="10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16" fillId="0" borderId="105" xfId="0" applyFont="1" applyBorder="1" applyAlignment="1">
      <alignment horizontal="center"/>
    </xf>
    <xf numFmtId="0" fontId="27" fillId="0" borderId="123" xfId="0" applyFont="1" applyBorder="1" applyAlignment="1"/>
    <xf numFmtId="0" fontId="0" fillId="0" borderId="135" xfId="0" applyBorder="1" applyAlignment="1"/>
    <xf numFmtId="0" fontId="0" fillId="0" borderId="136" xfId="0" applyBorder="1" applyAlignment="1"/>
    <xf numFmtId="0" fontId="34" fillId="0" borderId="116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34" fillId="0" borderId="89" xfId="0" applyFont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7" fillId="0" borderId="0" xfId="0" applyFont="1" applyBorder="1"/>
    <xf numFmtId="0" fontId="0" fillId="0" borderId="0" xfId="0" applyAlignment="1">
      <alignment horizontal="left"/>
    </xf>
    <xf numFmtId="0" fontId="12" fillId="0" borderId="0" xfId="0" applyFont="1" applyAlignment="1"/>
    <xf numFmtId="0" fontId="12" fillId="0" borderId="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Border="1" applyAlignment="1"/>
    <xf numFmtId="0" fontId="7" fillId="0" borderId="2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22" fillId="4" borderId="153" xfId="74" applyFont="1" applyFill="1" applyBorder="1" applyAlignment="1">
      <alignment vertical="center"/>
    </xf>
    <xf numFmtId="0" fontId="0" fillId="4" borderId="67" xfId="0" applyFill="1" applyBorder="1" applyAlignment="1">
      <alignment vertical="center"/>
    </xf>
    <xf numFmtId="0" fontId="22" fillId="4" borderId="92" xfId="74" applyFont="1" applyFill="1" applyBorder="1" applyAlignment="1">
      <alignment vertical="center"/>
    </xf>
    <xf numFmtId="0" fontId="0" fillId="4" borderId="80" xfId="0" applyFill="1" applyBorder="1" applyAlignment="1">
      <alignment vertical="center"/>
    </xf>
    <xf numFmtId="165" fontId="11" fillId="4" borderId="132" xfId="74" applyNumberFormat="1" applyFont="1" applyFill="1" applyBorder="1" applyAlignment="1">
      <alignment horizontal="center" vertical="center"/>
    </xf>
    <xf numFmtId="165" fontId="11" fillId="4" borderId="70" xfId="74" applyNumberFormat="1" applyFont="1" applyFill="1" applyBorder="1" applyAlignment="1">
      <alignment horizontal="center" vertical="center"/>
    </xf>
    <xf numFmtId="165" fontId="11" fillId="4" borderId="86" xfId="74" applyNumberFormat="1" applyFont="1" applyFill="1" applyBorder="1" applyAlignment="1">
      <alignment horizontal="center" vertical="center"/>
    </xf>
    <xf numFmtId="165" fontId="11" fillId="4" borderId="66" xfId="74" applyNumberFormat="1" applyFont="1" applyFill="1" applyBorder="1" applyAlignment="1">
      <alignment horizontal="center" vertical="center"/>
    </xf>
    <xf numFmtId="0" fontId="11" fillId="0" borderId="152" xfId="74" applyFont="1" applyBorder="1" applyAlignment="1">
      <alignment horizontal="center" vertical="center"/>
    </xf>
    <xf numFmtId="0" fontId="11" fillId="0" borderId="65" xfId="74" applyFont="1" applyBorder="1" applyAlignment="1">
      <alignment horizontal="center" vertical="center"/>
    </xf>
    <xf numFmtId="0" fontId="11" fillId="0" borderId="79" xfId="74" applyFont="1" applyBorder="1" applyAlignment="1">
      <alignment horizontal="center" vertical="center"/>
    </xf>
    <xf numFmtId="0" fontId="11" fillId="0" borderId="84" xfId="74" applyFont="1" applyBorder="1" applyAlignment="1">
      <alignment horizontal="center" vertical="center"/>
    </xf>
    <xf numFmtId="0" fontId="0" fillId="4" borderId="0" xfId="0" applyFont="1" applyFill="1" applyAlignment="1"/>
    <xf numFmtId="0" fontId="0" fillId="0" borderId="0" xfId="0" applyFont="1" applyAlignment="1"/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/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4" xfId="0" applyBorder="1" applyAlignment="1"/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78" applyFont="1" applyAlignment="1">
      <alignment horizontal="center" vertical="center"/>
    </xf>
    <xf numFmtId="0" fontId="47" fillId="0" borderId="0" xfId="78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1" fillId="0" borderId="0" xfId="0" applyFont="1" applyBorder="1" applyAlignment="1">
      <alignment horizontal="left" vertical="center"/>
    </xf>
  </cellXfs>
  <cellStyles count="85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61" xr:uid="{00000000-0005-0000-0000-000004000000}"/>
    <cellStyle name="Обычный 12" xfId="4" xr:uid="{00000000-0005-0000-0000-000005000000}"/>
    <cellStyle name="Обычный 13" xfId="5" xr:uid="{00000000-0005-0000-0000-000006000000}"/>
    <cellStyle name="Обычный 14" xfId="6" xr:uid="{00000000-0005-0000-0000-000007000000}"/>
    <cellStyle name="Обычный 15" xfId="7" xr:uid="{00000000-0005-0000-0000-000008000000}"/>
    <cellStyle name="Обычный 16" xfId="8" xr:uid="{00000000-0005-0000-0000-000009000000}"/>
    <cellStyle name="Обычный 17" xfId="9" xr:uid="{00000000-0005-0000-0000-00000A000000}"/>
    <cellStyle name="Обычный 18" xfId="10" xr:uid="{00000000-0005-0000-0000-00000B000000}"/>
    <cellStyle name="Обычный 19" xfId="11" xr:uid="{00000000-0005-0000-0000-00000C000000}"/>
    <cellStyle name="Обычный 2" xfId="62" xr:uid="{00000000-0005-0000-0000-00000D000000}"/>
    <cellStyle name="Обычный 2 10" xfId="12" xr:uid="{00000000-0005-0000-0000-00000E000000}"/>
    <cellStyle name="Обычный 2 11" xfId="13" xr:uid="{00000000-0005-0000-0000-00000F000000}"/>
    <cellStyle name="Обычный 2 12" xfId="14" xr:uid="{00000000-0005-0000-0000-000010000000}"/>
    <cellStyle name="Обычный 2 2" xfId="15" xr:uid="{00000000-0005-0000-0000-000011000000}"/>
    <cellStyle name="Обычный 2 2 2" xfId="75" xr:uid="{00000000-0005-0000-0000-000012000000}"/>
    <cellStyle name="Обычный 2 3" xfId="16" xr:uid="{00000000-0005-0000-0000-000013000000}"/>
    <cellStyle name="Обычный 2 4" xfId="17" xr:uid="{00000000-0005-0000-0000-000014000000}"/>
    <cellStyle name="Обычный 2 5" xfId="18" xr:uid="{00000000-0005-0000-0000-000015000000}"/>
    <cellStyle name="Обычный 2 6" xfId="19" xr:uid="{00000000-0005-0000-0000-000016000000}"/>
    <cellStyle name="Обычный 2 7" xfId="20" xr:uid="{00000000-0005-0000-0000-000017000000}"/>
    <cellStyle name="Обычный 2 8" xfId="21" xr:uid="{00000000-0005-0000-0000-000018000000}"/>
    <cellStyle name="Обычный 2 9" xfId="22" xr:uid="{00000000-0005-0000-0000-000019000000}"/>
    <cellStyle name="Обычный 20" xfId="23" xr:uid="{00000000-0005-0000-0000-00001A000000}"/>
    <cellStyle name="Обычный 21" xfId="24" xr:uid="{00000000-0005-0000-0000-00001B000000}"/>
    <cellStyle name="Обычный 22" xfId="25" xr:uid="{00000000-0005-0000-0000-00001C000000}"/>
    <cellStyle name="Обычный 23" xfId="26" xr:uid="{00000000-0005-0000-0000-00001D000000}"/>
    <cellStyle name="Обычный 24" xfId="27" xr:uid="{00000000-0005-0000-0000-00001E000000}"/>
    <cellStyle name="Обычный 25" xfId="28" xr:uid="{00000000-0005-0000-0000-00001F000000}"/>
    <cellStyle name="Обычный 26" xfId="29" xr:uid="{00000000-0005-0000-0000-000020000000}"/>
    <cellStyle name="Обычный 27" xfId="30" xr:uid="{00000000-0005-0000-0000-000021000000}"/>
    <cellStyle name="Обычный 28" xfId="31" xr:uid="{00000000-0005-0000-0000-000022000000}"/>
    <cellStyle name="Обычный 29" xfId="32" xr:uid="{00000000-0005-0000-0000-000023000000}"/>
    <cellStyle name="Обычный 3" xfId="33" xr:uid="{00000000-0005-0000-0000-000024000000}"/>
    <cellStyle name="Обычный 3 2" xfId="63" xr:uid="{00000000-0005-0000-0000-000025000000}"/>
    <cellStyle name="Обычный 30" xfId="34" xr:uid="{00000000-0005-0000-0000-000026000000}"/>
    <cellStyle name="Обычный 31" xfId="35" xr:uid="{00000000-0005-0000-0000-000027000000}"/>
    <cellStyle name="Обычный 32" xfId="36" xr:uid="{00000000-0005-0000-0000-000028000000}"/>
    <cellStyle name="Обычный 33" xfId="37" xr:uid="{00000000-0005-0000-0000-000029000000}"/>
    <cellStyle name="Обычный 34" xfId="38" xr:uid="{00000000-0005-0000-0000-00002A000000}"/>
    <cellStyle name="Обычный 35" xfId="39" xr:uid="{00000000-0005-0000-0000-00002B000000}"/>
    <cellStyle name="Обычный 36" xfId="40" xr:uid="{00000000-0005-0000-0000-00002C000000}"/>
    <cellStyle name="Обычный 37" xfId="41" xr:uid="{00000000-0005-0000-0000-00002D000000}"/>
    <cellStyle name="Обычный 38" xfId="42" xr:uid="{00000000-0005-0000-0000-00002E000000}"/>
    <cellStyle name="Обычный 39" xfId="43" xr:uid="{00000000-0005-0000-0000-00002F000000}"/>
    <cellStyle name="Обычный 4" xfId="44" xr:uid="{00000000-0005-0000-0000-000030000000}"/>
    <cellStyle name="Обычный 4 2" xfId="64" xr:uid="{00000000-0005-0000-0000-000031000000}"/>
    <cellStyle name="Обычный 40" xfId="73" xr:uid="{00000000-0005-0000-0000-000032000000}"/>
    <cellStyle name="Обычный 41" xfId="45" xr:uid="{00000000-0005-0000-0000-000033000000}"/>
    <cellStyle name="Обычный 42" xfId="46" xr:uid="{00000000-0005-0000-0000-000034000000}"/>
    <cellStyle name="Обычный 43" xfId="47" xr:uid="{00000000-0005-0000-0000-000035000000}"/>
    <cellStyle name="Обычный 44" xfId="48" xr:uid="{00000000-0005-0000-0000-000036000000}"/>
    <cellStyle name="Обычный 45" xfId="49" xr:uid="{00000000-0005-0000-0000-000037000000}"/>
    <cellStyle name="Обычный 46" xfId="50" xr:uid="{00000000-0005-0000-0000-000038000000}"/>
    <cellStyle name="Обычный 47" xfId="51" xr:uid="{00000000-0005-0000-0000-000039000000}"/>
    <cellStyle name="Обычный 48" xfId="52" xr:uid="{00000000-0005-0000-0000-00003A000000}"/>
    <cellStyle name="Обычный 49" xfId="53" xr:uid="{00000000-0005-0000-0000-00003B000000}"/>
    <cellStyle name="Обычный 5" xfId="54" xr:uid="{00000000-0005-0000-0000-00003C000000}"/>
    <cellStyle name="Обычный 5 2" xfId="65" xr:uid="{00000000-0005-0000-0000-00003D000000}"/>
    <cellStyle name="Обычный 50" xfId="55" xr:uid="{00000000-0005-0000-0000-00003E000000}"/>
    <cellStyle name="Обычный 51" xfId="74" xr:uid="{00000000-0005-0000-0000-00003F000000}"/>
    <cellStyle name="Обычный 52" xfId="78" xr:uid="{00000000-0005-0000-0000-000040000000}"/>
    <cellStyle name="Обычный 6" xfId="56" xr:uid="{00000000-0005-0000-0000-000041000000}"/>
    <cellStyle name="Обычный 6 2" xfId="66" xr:uid="{00000000-0005-0000-0000-000042000000}"/>
    <cellStyle name="Обычный 7" xfId="57" xr:uid="{00000000-0005-0000-0000-000043000000}"/>
    <cellStyle name="Обычный 7 2" xfId="67" xr:uid="{00000000-0005-0000-0000-000044000000}"/>
    <cellStyle name="Обычный 7 2 2" xfId="71" xr:uid="{00000000-0005-0000-0000-000045000000}"/>
    <cellStyle name="Обычный 7 2 2 2" xfId="81" xr:uid="{9023F382-233B-4012-B513-B74B470309E1}"/>
    <cellStyle name="Обычный 7 2 3" xfId="77" xr:uid="{00000000-0005-0000-0000-000046000000}"/>
    <cellStyle name="Обычный 7 2 3 2" xfId="84" xr:uid="{FF37C9E4-9878-4629-9D6E-2F577FF1AC8C}"/>
    <cellStyle name="Обычный 7 2 4" xfId="79" xr:uid="{199BEF4B-FA3E-47EF-9117-63AC3FFA8230}"/>
    <cellStyle name="Обычный 7 3" xfId="70" xr:uid="{00000000-0005-0000-0000-000047000000}"/>
    <cellStyle name="Обычный 7 3 2" xfId="72" xr:uid="{00000000-0005-0000-0000-000048000000}"/>
    <cellStyle name="Обычный 7 3 2 2" xfId="82" xr:uid="{E158F696-0BFC-427E-92B0-9E317945E3B6}"/>
    <cellStyle name="Обычный 7 3 3" xfId="80" xr:uid="{38A8E57C-629E-48FC-9497-ED08CD5F363F}"/>
    <cellStyle name="Обычный 7 4" xfId="76" xr:uid="{00000000-0005-0000-0000-000049000000}"/>
    <cellStyle name="Обычный 7 4 2" xfId="83" xr:uid="{8C847D79-EFC5-4754-9E71-956C96E7670C}"/>
    <cellStyle name="Обычный 8" xfId="58" xr:uid="{00000000-0005-0000-0000-00004A000000}"/>
    <cellStyle name="Обычный 8 2" xfId="68" xr:uid="{00000000-0005-0000-0000-00004B000000}"/>
    <cellStyle name="Обычный 9" xfId="59" xr:uid="{00000000-0005-0000-0000-00004C000000}"/>
    <cellStyle name="Обычный 9 2" xfId="69" xr:uid="{00000000-0005-0000-0000-00004D000000}"/>
    <cellStyle name="Обычный_Лист1" xfId="60" xr:uid="{00000000-0005-0000-0000-00004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5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5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http://www.vfgs.ru/imgs/GIR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445559</xdr:colOff>
      <xdr:row>0</xdr:row>
      <xdr:rowOff>16933</xdr:rowOff>
    </xdr:from>
    <xdr:to>
      <xdr:col>1</xdr:col>
      <xdr:colOff>812800</xdr:colOff>
      <xdr:row>5</xdr:row>
      <xdr:rowOff>110046</xdr:rowOff>
    </xdr:to>
    <xdr:pic>
      <xdr:nvPicPr>
        <xdr:cNvPr id="6" name="Рисунок 2" descr="ÐÐ°ÑÑÐ¸Ð½ÐºÐ¸ Ð¿Ð¾ Ð·Ð°Ð¿ÑÐ¾ÑÑ Ð»Ð¾Ð³Ð¾ Ð¼Ð¸Ð½ÑÐ¿Ð¾ÑÑ ÑÐ¾ÑÑÐ¸Ð¸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559" y="16933"/>
          <a:ext cx="815974" cy="922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6350</xdr:colOff>
      <xdr:row>0</xdr:row>
      <xdr:rowOff>50800</xdr:rowOff>
    </xdr:from>
    <xdr:to>
      <xdr:col>3</xdr:col>
      <xdr:colOff>319616</xdr:colOff>
      <xdr:row>5</xdr:row>
      <xdr:rowOff>111024</xdr:rowOff>
    </xdr:to>
    <xdr:pic>
      <xdr:nvPicPr>
        <xdr:cNvPr id="7" name="Рисунок 6" descr="http://www.vfgs.ru/imgs/GIRLOGO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83" y="50800"/>
          <a:ext cx="812800" cy="889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135468</xdr:colOff>
      <xdr:row>0</xdr:row>
      <xdr:rowOff>51934</xdr:rowOff>
    </xdr:from>
    <xdr:to>
      <xdr:col>14</xdr:col>
      <xdr:colOff>284594</xdr:colOff>
      <xdr:row>5</xdr:row>
      <xdr:rowOff>84667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578A59C-A567-F707-B653-D8537B8FC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0935" y="51934"/>
          <a:ext cx="928059" cy="862466"/>
        </a:xfrm>
        <a:prstGeom prst="rect">
          <a:avLst/>
        </a:prstGeom>
      </xdr:spPr>
    </xdr:pic>
    <xdr:clientData/>
  </xdr:twoCellAnchor>
  <xdr:twoCellAnchor editAs="oneCell">
    <xdr:from>
      <xdr:col>14</xdr:col>
      <xdr:colOff>863600</xdr:colOff>
      <xdr:row>0</xdr:row>
      <xdr:rowOff>59267</xdr:rowOff>
    </xdr:from>
    <xdr:to>
      <xdr:col>15</xdr:col>
      <xdr:colOff>702733</xdr:colOff>
      <xdr:row>6</xdr:row>
      <xdr:rowOff>22066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9EFC29D3-CDA8-B430-9B27-2DC72FB2D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0" y="59267"/>
          <a:ext cx="973667" cy="9110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149679</xdr:colOff>
      <xdr:row>0</xdr:row>
      <xdr:rowOff>95250</xdr:rowOff>
    </xdr:from>
    <xdr:to>
      <xdr:col>1</xdr:col>
      <xdr:colOff>347134</xdr:colOff>
      <xdr:row>5</xdr:row>
      <xdr:rowOff>8467</xdr:rowOff>
    </xdr:to>
    <xdr:pic>
      <xdr:nvPicPr>
        <xdr:cNvPr id="2" name="Рисунок 2" descr="ÐÐ°ÑÑÐ¸Ð½ÐºÐ¸ Ð¿Ð¾ Ð·Ð°Ð¿ÑÐ¾ÑÑ Ð»Ð¾Ð³Ð¾ Ð¼Ð¸Ð½ÑÐ¿Ð¾ÑÑ ÑÐ¾ÑÑÐ¸Ð¸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95250"/>
          <a:ext cx="773188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156634</xdr:colOff>
      <xdr:row>0</xdr:row>
      <xdr:rowOff>95251</xdr:rowOff>
    </xdr:from>
    <xdr:to>
      <xdr:col>2</xdr:col>
      <xdr:colOff>821266</xdr:colOff>
      <xdr:row>4</xdr:row>
      <xdr:rowOff>135466</xdr:rowOff>
    </xdr:to>
    <xdr:pic>
      <xdr:nvPicPr>
        <xdr:cNvPr id="3" name="Рисунок 2" descr="http://www.vfgs.ru/imgs/GIRLOGO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901" y="95251"/>
          <a:ext cx="664632" cy="709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618067</xdr:colOff>
      <xdr:row>0</xdr:row>
      <xdr:rowOff>59267</xdr:rowOff>
    </xdr:from>
    <xdr:to>
      <xdr:col>15</xdr:col>
      <xdr:colOff>267659</xdr:colOff>
      <xdr:row>5</xdr:row>
      <xdr:rowOff>83533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03F0917-7724-44F3-A319-060EF6A8A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0667" y="59267"/>
          <a:ext cx="928059" cy="862466"/>
        </a:xfrm>
        <a:prstGeom prst="rect">
          <a:avLst/>
        </a:prstGeom>
      </xdr:spPr>
    </xdr:pic>
    <xdr:clientData/>
  </xdr:twoCellAnchor>
  <xdr:twoCellAnchor editAs="oneCell">
    <xdr:from>
      <xdr:col>16</xdr:col>
      <xdr:colOff>287866</xdr:colOff>
      <xdr:row>0</xdr:row>
      <xdr:rowOff>50800</xdr:rowOff>
    </xdr:from>
    <xdr:to>
      <xdr:col>17</xdr:col>
      <xdr:colOff>338666</xdr:colOff>
      <xdr:row>6</xdr:row>
      <xdr:rowOff>5133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127DFDB5-4952-4FAE-99F1-992EFF4DC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5466" y="50800"/>
          <a:ext cx="973667" cy="91106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5455</xdr:rowOff>
    </xdr:from>
    <xdr:to>
      <xdr:col>10</xdr:col>
      <xdr:colOff>4719</xdr:colOff>
      <xdr:row>4</xdr:row>
      <xdr:rowOff>101361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pSpPr/>
      </xdr:nvGrpSpPr>
      <xdr:grpSpPr>
        <a:xfrm>
          <a:off x="114300" y="5455"/>
          <a:ext cx="9012648" cy="672849"/>
          <a:chOff x="413298" y="-156129"/>
          <a:chExt cx="7822309" cy="690229"/>
        </a:xfrm>
      </xdr:grpSpPr>
      <xdr:pic>
        <xdr:nvPicPr>
          <xdr:cNvPr id="3" name="Рисунок 2" descr="ÐÐ°ÑÑÐ¸Ð½ÐºÐ¸ Ð¿Ð¾ Ð·Ð°Ð¿ÑÐ¾ÑÑ Ð»Ð¾Ð³Ð¾ Ð¼Ð¸Ð½ÑÐ¿Ð¾ÑÑ ÑÐ¾ÑÑÐ¸Ð¸">
            <a:extLst>
              <a:ext uri="{FF2B5EF4-FFF2-40B4-BE49-F238E27FC236}">
                <a16:creationId xmlns:a16="http://schemas.microsoft.com/office/drawing/2014/main" id="{00000000-0008-0000-1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298" y="-141151"/>
            <a:ext cx="521627" cy="663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3" descr="http://www.vfgs.ru/imgs/GIRLOGO.jpg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r:link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635" y="-141788"/>
            <a:ext cx="600110" cy="661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4">
            <a:extLst>
              <a:ext uri="{FF2B5EF4-FFF2-40B4-BE49-F238E27FC236}">
                <a16:creationId xmlns:a16="http://schemas.microsoft.com/office/drawing/2014/main" id="{00000000-0008-0000-1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7563942" y="-151979"/>
            <a:ext cx="671665" cy="686079"/>
          </a:xfrm>
          <a:prstGeom prst="rect">
            <a:avLst/>
          </a:prstGeom>
        </xdr:spPr>
      </xdr:pic>
      <xdr:pic>
        <xdr:nvPicPr>
          <xdr:cNvPr id="6" name="Рисунок 5" descr="http://www.depms.ru/Content/Images/logo.png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73410" y="-156129"/>
            <a:ext cx="831597" cy="6543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149679</xdr:colOff>
      <xdr:row>0</xdr:row>
      <xdr:rowOff>95250</xdr:rowOff>
    </xdr:from>
    <xdr:to>
      <xdr:col>1</xdr:col>
      <xdr:colOff>347134</xdr:colOff>
      <xdr:row>5</xdr:row>
      <xdr:rowOff>8467</xdr:rowOff>
    </xdr:to>
    <xdr:pic>
      <xdr:nvPicPr>
        <xdr:cNvPr id="2" name="Рисунок 2" descr="ÐÐ°ÑÑÐ¸Ð½ÐºÐ¸ Ð¿Ð¾ Ð·Ð°Ð¿ÑÐ¾ÑÑ Ð»Ð¾Ð³Ð¾ Ð¼Ð¸Ð½ÑÐ¿Ð¾ÑÑ ÑÐ¾ÑÑÐ¸Ð¸">
          <a:extLst>
            <a:ext uri="{FF2B5EF4-FFF2-40B4-BE49-F238E27FC236}">
              <a16:creationId xmlns:a16="http://schemas.microsoft.com/office/drawing/2014/main" id="{6BAF105D-CD31-4311-85CA-F8544728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95250"/>
          <a:ext cx="768955" cy="74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156634</xdr:colOff>
      <xdr:row>0</xdr:row>
      <xdr:rowOff>95251</xdr:rowOff>
    </xdr:from>
    <xdr:to>
      <xdr:col>2</xdr:col>
      <xdr:colOff>821266</xdr:colOff>
      <xdr:row>4</xdr:row>
      <xdr:rowOff>135466</xdr:rowOff>
    </xdr:to>
    <xdr:pic>
      <xdr:nvPicPr>
        <xdr:cNvPr id="3" name="Рисунок 2" descr="http://www.vfgs.ru/imgs/GIRLOGO.jpg">
          <a:extLst>
            <a:ext uri="{FF2B5EF4-FFF2-40B4-BE49-F238E27FC236}">
              <a16:creationId xmlns:a16="http://schemas.microsoft.com/office/drawing/2014/main" id="{75FC8417-A337-4836-9946-FC29A78C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974" y="95251"/>
          <a:ext cx="664632" cy="70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618067</xdr:colOff>
      <xdr:row>0</xdr:row>
      <xdr:rowOff>59267</xdr:rowOff>
    </xdr:from>
    <xdr:to>
      <xdr:col>15</xdr:col>
      <xdr:colOff>267659</xdr:colOff>
      <xdr:row>5</xdr:row>
      <xdr:rowOff>83533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52BC089-18C7-4641-A719-E7A93CABE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0347" y="59267"/>
          <a:ext cx="929752" cy="854846"/>
        </a:xfrm>
        <a:prstGeom prst="rect">
          <a:avLst/>
        </a:prstGeom>
      </xdr:spPr>
    </xdr:pic>
    <xdr:clientData/>
  </xdr:twoCellAnchor>
  <xdr:twoCellAnchor editAs="oneCell">
    <xdr:from>
      <xdr:col>16</xdr:col>
      <xdr:colOff>287866</xdr:colOff>
      <xdr:row>0</xdr:row>
      <xdr:rowOff>50800</xdr:rowOff>
    </xdr:from>
    <xdr:to>
      <xdr:col>17</xdr:col>
      <xdr:colOff>338666</xdr:colOff>
      <xdr:row>6</xdr:row>
      <xdr:rowOff>5133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D3894F3-7A9C-4377-B176-45A49586B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5146" y="50800"/>
          <a:ext cx="972820" cy="89921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149679</xdr:colOff>
      <xdr:row>0</xdr:row>
      <xdr:rowOff>95250</xdr:rowOff>
    </xdr:from>
    <xdr:to>
      <xdr:col>1</xdr:col>
      <xdr:colOff>347134</xdr:colOff>
      <xdr:row>5</xdr:row>
      <xdr:rowOff>8467</xdr:rowOff>
    </xdr:to>
    <xdr:pic>
      <xdr:nvPicPr>
        <xdr:cNvPr id="2" name="Рисунок 2" descr="ÐÐ°ÑÑÐ¸Ð½ÐºÐ¸ Ð¿Ð¾ Ð·Ð°Ð¿ÑÐ¾ÑÑ Ð»Ð¾Ð³Ð¾ Ð¼Ð¸Ð½ÑÐ¿Ð¾ÑÑ ÑÐ¾ÑÑÐ¸Ð¸">
          <a:extLst>
            <a:ext uri="{FF2B5EF4-FFF2-40B4-BE49-F238E27FC236}">
              <a16:creationId xmlns:a16="http://schemas.microsoft.com/office/drawing/2014/main" id="{B0230933-ABA6-4F28-B6D2-9EDA16AB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95250"/>
          <a:ext cx="768955" cy="74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156634</xdr:colOff>
      <xdr:row>0</xdr:row>
      <xdr:rowOff>95251</xdr:rowOff>
    </xdr:from>
    <xdr:to>
      <xdr:col>2</xdr:col>
      <xdr:colOff>821266</xdr:colOff>
      <xdr:row>4</xdr:row>
      <xdr:rowOff>135466</xdr:rowOff>
    </xdr:to>
    <xdr:pic>
      <xdr:nvPicPr>
        <xdr:cNvPr id="3" name="Рисунок 2" descr="http://www.vfgs.ru/imgs/GIRLOGO.jpg">
          <a:extLst>
            <a:ext uri="{FF2B5EF4-FFF2-40B4-BE49-F238E27FC236}">
              <a16:creationId xmlns:a16="http://schemas.microsoft.com/office/drawing/2014/main" id="{E54DEB1D-23BD-4F5C-ACC4-60471705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974" y="95251"/>
          <a:ext cx="664632" cy="70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618067</xdr:colOff>
      <xdr:row>0</xdr:row>
      <xdr:rowOff>59267</xdr:rowOff>
    </xdr:from>
    <xdr:to>
      <xdr:col>15</xdr:col>
      <xdr:colOff>267659</xdr:colOff>
      <xdr:row>5</xdr:row>
      <xdr:rowOff>83533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66F825F-50B8-4803-A4A3-6610DD6C6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0347" y="59267"/>
          <a:ext cx="929752" cy="854846"/>
        </a:xfrm>
        <a:prstGeom prst="rect">
          <a:avLst/>
        </a:prstGeom>
      </xdr:spPr>
    </xdr:pic>
    <xdr:clientData/>
  </xdr:twoCellAnchor>
  <xdr:twoCellAnchor editAs="oneCell">
    <xdr:from>
      <xdr:col>16</xdr:col>
      <xdr:colOff>287866</xdr:colOff>
      <xdr:row>0</xdr:row>
      <xdr:rowOff>50800</xdr:rowOff>
    </xdr:from>
    <xdr:to>
      <xdr:col>17</xdr:col>
      <xdr:colOff>338666</xdr:colOff>
      <xdr:row>6</xdr:row>
      <xdr:rowOff>5133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7EFE35E-EC3F-437C-A8E5-70AACEFCC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5146" y="50800"/>
          <a:ext cx="972820" cy="89921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149679</xdr:colOff>
      <xdr:row>0</xdr:row>
      <xdr:rowOff>95250</xdr:rowOff>
    </xdr:from>
    <xdr:to>
      <xdr:col>1</xdr:col>
      <xdr:colOff>347134</xdr:colOff>
      <xdr:row>5</xdr:row>
      <xdr:rowOff>8467</xdr:rowOff>
    </xdr:to>
    <xdr:pic>
      <xdr:nvPicPr>
        <xdr:cNvPr id="2" name="Рисунок 2" descr="ÐÐ°ÑÑÐ¸Ð½ÐºÐ¸ Ð¿Ð¾ Ð·Ð°Ð¿ÑÐ¾ÑÑ Ð»Ð¾Ð³Ð¾ Ð¼Ð¸Ð½ÑÐ¿Ð¾ÑÑ ÑÐ¾ÑÑÐ¸Ð¸">
          <a:extLst>
            <a:ext uri="{FF2B5EF4-FFF2-40B4-BE49-F238E27FC236}">
              <a16:creationId xmlns:a16="http://schemas.microsoft.com/office/drawing/2014/main" id="{55B8AE9D-81A0-46D6-8265-733CD82B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95250"/>
          <a:ext cx="768955" cy="74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156634</xdr:colOff>
      <xdr:row>0</xdr:row>
      <xdr:rowOff>95251</xdr:rowOff>
    </xdr:from>
    <xdr:to>
      <xdr:col>2</xdr:col>
      <xdr:colOff>821266</xdr:colOff>
      <xdr:row>4</xdr:row>
      <xdr:rowOff>135466</xdr:rowOff>
    </xdr:to>
    <xdr:pic>
      <xdr:nvPicPr>
        <xdr:cNvPr id="3" name="Рисунок 2" descr="http://www.vfgs.ru/imgs/GIRLOGO.jpg">
          <a:extLst>
            <a:ext uri="{FF2B5EF4-FFF2-40B4-BE49-F238E27FC236}">
              <a16:creationId xmlns:a16="http://schemas.microsoft.com/office/drawing/2014/main" id="{CCF5B498-6128-40D5-953F-7E10AFAA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974" y="95251"/>
          <a:ext cx="664632" cy="70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618067</xdr:colOff>
      <xdr:row>0</xdr:row>
      <xdr:rowOff>59267</xdr:rowOff>
    </xdr:from>
    <xdr:to>
      <xdr:col>15</xdr:col>
      <xdr:colOff>267659</xdr:colOff>
      <xdr:row>5</xdr:row>
      <xdr:rowOff>83533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1C8B0A7-F275-4397-BBFE-DCCDDF303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0347" y="59267"/>
          <a:ext cx="929752" cy="854846"/>
        </a:xfrm>
        <a:prstGeom prst="rect">
          <a:avLst/>
        </a:prstGeom>
      </xdr:spPr>
    </xdr:pic>
    <xdr:clientData/>
  </xdr:twoCellAnchor>
  <xdr:twoCellAnchor editAs="oneCell">
    <xdr:from>
      <xdr:col>16</xdr:col>
      <xdr:colOff>287866</xdr:colOff>
      <xdr:row>0</xdr:row>
      <xdr:rowOff>50800</xdr:rowOff>
    </xdr:from>
    <xdr:to>
      <xdr:col>17</xdr:col>
      <xdr:colOff>338666</xdr:colOff>
      <xdr:row>6</xdr:row>
      <xdr:rowOff>5133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4E0D412-7DA9-4AC0-8D5B-C4C24F332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5146" y="50800"/>
          <a:ext cx="972820" cy="89921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149679</xdr:colOff>
      <xdr:row>0</xdr:row>
      <xdr:rowOff>95250</xdr:rowOff>
    </xdr:from>
    <xdr:to>
      <xdr:col>1</xdr:col>
      <xdr:colOff>347134</xdr:colOff>
      <xdr:row>5</xdr:row>
      <xdr:rowOff>8467</xdr:rowOff>
    </xdr:to>
    <xdr:pic>
      <xdr:nvPicPr>
        <xdr:cNvPr id="2" name="Рисунок 2" descr="ÐÐ°ÑÑÐ¸Ð½ÐºÐ¸ Ð¿Ð¾ Ð·Ð°Ð¿ÑÐ¾ÑÑ Ð»Ð¾Ð³Ð¾ Ð¼Ð¸Ð½ÑÐ¿Ð¾ÑÑ ÑÐ¾ÑÑÐ¸Ð¸">
          <a:extLst>
            <a:ext uri="{FF2B5EF4-FFF2-40B4-BE49-F238E27FC236}">
              <a16:creationId xmlns:a16="http://schemas.microsoft.com/office/drawing/2014/main" id="{073E7BD5-910C-40F0-B151-141E8C00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95250"/>
          <a:ext cx="768955" cy="74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156634</xdr:colOff>
      <xdr:row>0</xdr:row>
      <xdr:rowOff>95251</xdr:rowOff>
    </xdr:from>
    <xdr:to>
      <xdr:col>2</xdr:col>
      <xdr:colOff>821266</xdr:colOff>
      <xdr:row>4</xdr:row>
      <xdr:rowOff>135466</xdr:rowOff>
    </xdr:to>
    <xdr:pic>
      <xdr:nvPicPr>
        <xdr:cNvPr id="3" name="Рисунок 2" descr="http://www.vfgs.ru/imgs/GIRLOGO.jpg">
          <a:extLst>
            <a:ext uri="{FF2B5EF4-FFF2-40B4-BE49-F238E27FC236}">
              <a16:creationId xmlns:a16="http://schemas.microsoft.com/office/drawing/2014/main" id="{8334E203-604F-46BE-A8E5-5D785ECD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974" y="95251"/>
          <a:ext cx="664632" cy="70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618067</xdr:colOff>
      <xdr:row>0</xdr:row>
      <xdr:rowOff>59267</xdr:rowOff>
    </xdr:from>
    <xdr:to>
      <xdr:col>15</xdr:col>
      <xdr:colOff>267659</xdr:colOff>
      <xdr:row>5</xdr:row>
      <xdr:rowOff>83533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AE1255C-C662-44A6-B91C-E066D1EF0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0347" y="59267"/>
          <a:ext cx="929752" cy="854846"/>
        </a:xfrm>
        <a:prstGeom prst="rect">
          <a:avLst/>
        </a:prstGeom>
      </xdr:spPr>
    </xdr:pic>
    <xdr:clientData/>
  </xdr:twoCellAnchor>
  <xdr:twoCellAnchor editAs="oneCell">
    <xdr:from>
      <xdr:col>16</xdr:col>
      <xdr:colOff>245532</xdr:colOff>
      <xdr:row>0</xdr:row>
      <xdr:rowOff>67734</xdr:rowOff>
    </xdr:from>
    <xdr:to>
      <xdr:col>17</xdr:col>
      <xdr:colOff>296332</xdr:colOff>
      <xdr:row>6</xdr:row>
      <xdr:rowOff>22067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7AEE716-30A6-4998-AC02-95F06D8DB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3132" y="67734"/>
          <a:ext cx="973667" cy="91106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500741</xdr:colOff>
      <xdr:row>0</xdr:row>
      <xdr:rowOff>42593</xdr:rowOff>
    </xdr:from>
    <xdr:to>
      <xdr:col>1</xdr:col>
      <xdr:colOff>761999</xdr:colOff>
      <xdr:row>5</xdr:row>
      <xdr:rowOff>102931</xdr:rowOff>
    </xdr:to>
    <xdr:pic>
      <xdr:nvPicPr>
        <xdr:cNvPr id="13" name="Рисунок 2" descr="ÐÐ°ÑÑÐ¸Ð½ÐºÐ¸ Ð¿Ð¾ Ð·Ð°Ð¿ÑÐ¾ÑÑ Ð»Ð¾Ð³Ð¾ Ð¼Ð¸Ð½ÑÐ¿Ð¾ÑÑ ÑÐ¾ÑÑÐ¸Ð¸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741" y="42593"/>
          <a:ext cx="838201" cy="8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76199</xdr:colOff>
      <xdr:row>0</xdr:row>
      <xdr:rowOff>134877</xdr:rowOff>
    </xdr:from>
    <xdr:to>
      <xdr:col>3</xdr:col>
      <xdr:colOff>21771</xdr:colOff>
      <xdr:row>6</xdr:row>
      <xdr:rowOff>23282</xdr:rowOff>
    </xdr:to>
    <xdr:pic>
      <xdr:nvPicPr>
        <xdr:cNvPr id="4" name="Рисунок 3" descr="http://www.vfgs.ru/imgs/GIRLOGO.jpg">
          <a:extLst>
            <a:ext uri="{FF2B5EF4-FFF2-40B4-BE49-F238E27FC236}">
              <a16:creationId xmlns:a16="http://schemas.microsoft.com/office/drawing/2014/main" id="{710F3637-B27B-488F-99C4-1A1FEF10C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56" y="134877"/>
          <a:ext cx="772886" cy="82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1306285</xdr:colOff>
      <xdr:row>0</xdr:row>
      <xdr:rowOff>97972</xdr:rowOff>
    </xdr:from>
    <xdr:to>
      <xdr:col>15</xdr:col>
      <xdr:colOff>2279952</xdr:colOff>
      <xdr:row>6</xdr:row>
      <xdr:rowOff>72867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2874A6B-300C-469F-B3BA-E18DB2EE4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7314" y="97972"/>
          <a:ext cx="973667" cy="911066"/>
        </a:xfrm>
        <a:prstGeom prst="rect">
          <a:avLst/>
        </a:prstGeom>
      </xdr:spPr>
    </xdr:pic>
    <xdr:clientData/>
  </xdr:twoCellAnchor>
  <xdr:twoCellAnchor editAs="oneCell">
    <xdr:from>
      <xdr:col>14</xdr:col>
      <xdr:colOff>108856</xdr:colOff>
      <xdr:row>0</xdr:row>
      <xdr:rowOff>141514</xdr:rowOff>
    </xdr:from>
    <xdr:to>
      <xdr:col>15</xdr:col>
      <xdr:colOff>274915</xdr:colOff>
      <xdr:row>6</xdr:row>
      <xdr:rowOff>67809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AC017838-610D-4092-B3AA-3CCBAC774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7885" y="141514"/>
          <a:ext cx="928059" cy="86246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118533</xdr:colOff>
      <xdr:row>0</xdr:row>
      <xdr:rowOff>160866</xdr:rowOff>
    </xdr:from>
    <xdr:to>
      <xdr:col>1</xdr:col>
      <xdr:colOff>431800</xdr:colOff>
      <xdr:row>5</xdr:row>
      <xdr:rowOff>144656</xdr:rowOff>
    </xdr:to>
    <xdr:pic>
      <xdr:nvPicPr>
        <xdr:cNvPr id="8" name="Рисунок 2" descr="ÐÐ°ÑÑÐ¸Ð½ÐºÐ¸ Ð¿Ð¾ Ð·Ð°Ð¿ÑÐ¾ÑÑ Ð»Ð¾Ð³Ð¾ Ð¼Ð¸Ð½ÑÐ¿Ð¾ÑÑ ÑÐ¾ÑÑÐ¸Ð¸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33" y="160866"/>
          <a:ext cx="787400" cy="821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950383</xdr:colOff>
      <xdr:row>1</xdr:row>
      <xdr:rowOff>3441</xdr:rowOff>
    </xdr:from>
    <xdr:to>
      <xdr:col>1</xdr:col>
      <xdr:colOff>1769533</xdr:colOff>
      <xdr:row>5</xdr:row>
      <xdr:rowOff>154320</xdr:rowOff>
    </xdr:to>
    <xdr:pic>
      <xdr:nvPicPr>
        <xdr:cNvPr id="9" name="Рисунок 8" descr="http://www.vfgs.ru/imgs/GIRLOGO.jpg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516" y="172774"/>
          <a:ext cx="819150" cy="819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67733</xdr:colOff>
      <xdr:row>0</xdr:row>
      <xdr:rowOff>101599</xdr:rowOff>
    </xdr:from>
    <xdr:to>
      <xdr:col>31</xdr:col>
      <xdr:colOff>397933</xdr:colOff>
      <xdr:row>6</xdr:row>
      <xdr:rowOff>5132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CCAE9D1-C6CA-4C15-945D-F5A8F15E9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1466" y="101599"/>
          <a:ext cx="973667" cy="911066"/>
        </a:xfrm>
        <a:prstGeom prst="rect">
          <a:avLst/>
        </a:prstGeom>
      </xdr:spPr>
    </xdr:pic>
    <xdr:clientData/>
  </xdr:twoCellAnchor>
  <xdr:twoCellAnchor editAs="oneCell">
    <xdr:from>
      <xdr:col>24</xdr:col>
      <xdr:colOff>296333</xdr:colOff>
      <xdr:row>0</xdr:row>
      <xdr:rowOff>93134</xdr:rowOff>
    </xdr:from>
    <xdr:to>
      <xdr:col>27</xdr:col>
      <xdr:colOff>259192</xdr:colOff>
      <xdr:row>5</xdr:row>
      <xdr:rowOff>117400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71DDD26C-BFB0-4215-A394-C4179221F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1400" y="93134"/>
          <a:ext cx="928059" cy="86246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321487</xdr:colOff>
      <xdr:row>3</xdr:row>
      <xdr:rowOff>33585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41526" cy="582225"/>
        </a:xfrm>
        <a:prstGeom prst="rect">
          <a:avLst/>
        </a:prstGeom>
      </xdr:spPr>
    </xdr:pic>
    <xdr:clientData/>
  </xdr:twoCellAnchor>
  <xdr:twoCellAnchor editAs="oneCell">
    <xdr:from>
      <xdr:col>5</xdr:col>
      <xdr:colOff>701039</xdr:colOff>
      <xdr:row>0</xdr:row>
      <xdr:rowOff>0</xdr:rowOff>
    </xdr:from>
    <xdr:to>
      <xdr:col>6</xdr:col>
      <xdr:colOff>386926</xdr:colOff>
      <xdr:row>3</xdr:row>
      <xdr:rowOff>91440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6139" y="0"/>
          <a:ext cx="646007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445559</xdr:colOff>
      <xdr:row>0</xdr:row>
      <xdr:rowOff>16933</xdr:rowOff>
    </xdr:from>
    <xdr:to>
      <xdr:col>1</xdr:col>
      <xdr:colOff>812800</xdr:colOff>
      <xdr:row>5</xdr:row>
      <xdr:rowOff>110046</xdr:rowOff>
    </xdr:to>
    <xdr:pic>
      <xdr:nvPicPr>
        <xdr:cNvPr id="2" name="Рисунок 2" descr="ÐÐ°ÑÑÐ¸Ð½ÐºÐ¸ Ð¿Ð¾ Ð·Ð°Ð¿ÑÐ¾ÑÑ Ð»Ð¾Ð³Ð¾ Ð¼Ð¸Ð½ÑÐ¿Ð¾ÑÑ ÑÐ¾ÑÑÐ¸Ð¸">
          <a:extLst>
            <a:ext uri="{FF2B5EF4-FFF2-40B4-BE49-F238E27FC236}">
              <a16:creationId xmlns:a16="http://schemas.microsoft.com/office/drawing/2014/main" id="{E2BD16D2-59A1-4E50-90BB-78AB0A58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559" y="16933"/>
          <a:ext cx="816821" cy="916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6350</xdr:colOff>
      <xdr:row>0</xdr:row>
      <xdr:rowOff>50800</xdr:rowOff>
    </xdr:from>
    <xdr:to>
      <xdr:col>3</xdr:col>
      <xdr:colOff>319616</xdr:colOff>
      <xdr:row>5</xdr:row>
      <xdr:rowOff>111024</xdr:rowOff>
    </xdr:to>
    <xdr:pic>
      <xdr:nvPicPr>
        <xdr:cNvPr id="3" name="Рисунок 2" descr="http://www.vfgs.ru/imgs/GIRLOGO.jpg">
          <a:extLst>
            <a:ext uri="{FF2B5EF4-FFF2-40B4-BE49-F238E27FC236}">
              <a16:creationId xmlns:a16="http://schemas.microsoft.com/office/drawing/2014/main" id="{013C30FB-644C-4B0C-9250-17829F5A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270" y="50800"/>
          <a:ext cx="816186" cy="883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135468</xdr:colOff>
      <xdr:row>0</xdr:row>
      <xdr:rowOff>51934</xdr:rowOff>
    </xdr:from>
    <xdr:to>
      <xdr:col>14</xdr:col>
      <xdr:colOff>284593</xdr:colOff>
      <xdr:row>5</xdr:row>
      <xdr:rowOff>84667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0D2750F-3B2C-4DF5-B786-E280799BA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548" y="51934"/>
          <a:ext cx="926366" cy="855693"/>
        </a:xfrm>
        <a:prstGeom prst="rect">
          <a:avLst/>
        </a:prstGeom>
      </xdr:spPr>
    </xdr:pic>
    <xdr:clientData/>
  </xdr:twoCellAnchor>
  <xdr:twoCellAnchor editAs="oneCell">
    <xdr:from>
      <xdr:col>14</xdr:col>
      <xdr:colOff>863600</xdr:colOff>
      <xdr:row>0</xdr:row>
      <xdr:rowOff>59267</xdr:rowOff>
    </xdr:from>
    <xdr:to>
      <xdr:col>15</xdr:col>
      <xdr:colOff>651934</xdr:colOff>
      <xdr:row>6</xdr:row>
      <xdr:rowOff>22066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ECCA9A2-1DAC-44AB-92B7-5C96E4DD6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2920" y="59267"/>
          <a:ext cx="974514" cy="9000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445559</xdr:colOff>
      <xdr:row>0</xdr:row>
      <xdr:rowOff>16933</xdr:rowOff>
    </xdr:from>
    <xdr:to>
      <xdr:col>1</xdr:col>
      <xdr:colOff>812800</xdr:colOff>
      <xdr:row>5</xdr:row>
      <xdr:rowOff>110046</xdr:rowOff>
    </xdr:to>
    <xdr:pic>
      <xdr:nvPicPr>
        <xdr:cNvPr id="2" name="Рисунок 2" descr="ÐÐ°ÑÑÐ¸Ð½ÐºÐ¸ Ð¿Ð¾ Ð·Ð°Ð¿ÑÐ¾ÑÑ Ð»Ð¾Ð³Ð¾ Ð¼Ð¸Ð½ÑÐ¿Ð¾ÑÑ ÑÐ¾ÑÑÐ¸Ð¸">
          <a:extLst>
            <a:ext uri="{FF2B5EF4-FFF2-40B4-BE49-F238E27FC236}">
              <a16:creationId xmlns:a16="http://schemas.microsoft.com/office/drawing/2014/main" id="{912CECF1-1E5C-4B97-851C-D5740FDF8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559" y="16933"/>
          <a:ext cx="816821" cy="916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6350</xdr:colOff>
      <xdr:row>0</xdr:row>
      <xdr:rowOff>50800</xdr:rowOff>
    </xdr:from>
    <xdr:to>
      <xdr:col>3</xdr:col>
      <xdr:colOff>319616</xdr:colOff>
      <xdr:row>5</xdr:row>
      <xdr:rowOff>111024</xdr:rowOff>
    </xdr:to>
    <xdr:pic>
      <xdr:nvPicPr>
        <xdr:cNvPr id="3" name="Рисунок 2" descr="http://www.vfgs.ru/imgs/GIRLOGO.jpg">
          <a:extLst>
            <a:ext uri="{FF2B5EF4-FFF2-40B4-BE49-F238E27FC236}">
              <a16:creationId xmlns:a16="http://schemas.microsoft.com/office/drawing/2014/main" id="{9CF49C99-CF02-4330-B010-AC8C7523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270" y="50800"/>
          <a:ext cx="816186" cy="883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135468</xdr:colOff>
      <xdr:row>0</xdr:row>
      <xdr:rowOff>51934</xdr:rowOff>
    </xdr:from>
    <xdr:to>
      <xdr:col>14</xdr:col>
      <xdr:colOff>284594</xdr:colOff>
      <xdr:row>5</xdr:row>
      <xdr:rowOff>84667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F397991-C9B7-4392-BCC8-D1E84CD6F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548" y="51934"/>
          <a:ext cx="926366" cy="855693"/>
        </a:xfrm>
        <a:prstGeom prst="rect">
          <a:avLst/>
        </a:prstGeom>
      </xdr:spPr>
    </xdr:pic>
    <xdr:clientData/>
  </xdr:twoCellAnchor>
  <xdr:twoCellAnchor editAs="oneCell">
    <xdr:from>
      <xdr:col>14</xdr:col>
      <xdr:colOff>863600</xdr:colOff>
      <xdr:row>0</xdr:row>
      <xdr:rowOff>59267</xdr:rowOff>
    </xdr:from>
    <xdr:to>
      <xdr:col>15</xdr:col>
      <xdr:colOff>635000</xdr:colOff>
      <xdr:row>6</xdr:row>
      <xdr:rowOff>22066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E55C3A9-DB04-4FDE-99BE-04A0FF4C7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2920" y="59267"/>
          <a:ext cx="974514" cy="9000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445559</xdr:colOff>
      <xdr:row>0</xdr:row>
      <xdr:rowOff>16933</xdr:rowOff>
    </xdr:from>
    <xdr:to>
      <xdr:col>1</xdr:col>
      <xdr:colOff>812800</xdr:colOff>
      <xdr:row>5</xdr:row>
      <xdr:rowOff>110046</xdr:rowOff>
    </xdr:to>
    <xdr:pic>
      <xdr:nvPicPr>
        <xdr:cNvPr id="2" name="Рисунок 2" descr="ÐÐ°ÑÑÐ¸Ð½ÐºÐ¸ Ð¿Ð¾ Ð·Ð°Ð¿ÑÐ¾ÑÑ Ð»Ð¾Ð³Ð¾ Ð¼Ð¸Ð½ÑÐ¿Ð¾ÑÑ ÑÐ¾ÑÑÐ¸Ð¸">
          <a:extLst>
            <a:ext uri="{FF2B5EF4-FFF2-40B4-BE49-F238E27FC236}">
              <a16:creationId xmlns:a16="http://schemas.microsoft.com/office/drawing/2014/main" id="{BECF4770-DF12-49DF-A30E-F42E53D2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559" y="16933"/>
          <a:ext cx="816821" cy="916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6350</xdr:colOff>
      <xdr:row>0</xdr:row>
      <xdr:rowOff>50800</xdr:rowOff>
    </xdr:from>
    <xdr:to>
      <xdr:col>3</xdr:col>
      <xdr:colOff>319616</xdr:colOff>
      <xdr:row>5</xdr:row>
      <xdr:rowOff>111024</xdr:rowOff>
    </xdr:to>
    <xdr:pic>
      <xdr:nvPicPr>
        <xdr:cNvPr id="3" name="Рисунок 2" descr="http://www.vfgs.ru/imgs/GIRLOGO.jpg">
          <a:extLst>
            <a:ext uri="{FF2B5EF4-FFF2-40B4-BE49-F238E27FC236}">
              <a16:creationId xmlns:a16="http://schemas.microsoft.com/office/drawing/2014/main" id="{B79ADD03-B6CB-4A3C-AB27-D835DFC3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270" y="50800"/>
          <a:ext cx="816186" cy="883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135468</xdr:colOff>
      <xdr:row>0</xdr:row>
      <xdr:rowOff>51934</xdr:rowOff>
    </xdr:from>
    <xdr:to>
      <xdr:col>14</xdr:col>
      <xdr:colOff>284594</xdr:colOff>
      <xdr:row>5</xdr:row>
      <xdr:rowOff>84667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8A60137-E6C7-4DD3-8FCF-D13934387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548" y="51934"/>
          <a:ext cx="926366" cy="855693"/>
        </a:xfrm>
        <a:prstGeom prst="rect">
          <a:avLst/>
        </a:prstGeom>
      </xdr:spPr>
    </xdr:pic>
    <xdr:clientData/>
  </xdr:twoCellAnchor>
  <xdr:twoCellAnchor editAs="oneCell">
    <xdr:from>
      <xdr:col>14</xdr:col>
      <xdr:colOff>863600</xdr:colOff>
      <xdr:row>0</xdr:row>
      <xdr:rowOff>59267</xdr:rowOff>
    </xdr:from>
    <xdr:to>
      <xdr:col>15</xdr:col>
      <xdr:colOff>649394</xdr:colOff>
      <xdr:row>6</xdr:row>
      <xdr:rowOff>22066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47D4FE0F-E595-466B-B338-9D1FF3F87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2920" y="59267"/>
          <a:ext cx="974514" cy="9000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445559</xdr:colOff>
      <xdr:row>0</xdr:row>
      <xdr:rowOff>16933</xdr:rowOff>
    </xdr:from>
    <xdr:to>
      <xdr:col>1</xdr:col>
      <xdr:colOff>812800</xdr:colOff>
      <xdr:row>5</xdr:row>
      <xdr:rowOff>110046</xdr:rowOff>
    </xdr:to>
    <xdr:pic>
      <xdr:nvPicPr>
        <xdr:cNvPr id="2" name="Рисунок 2" descr="ÐÐ°ÑÑÐ¸Ð½ÐºÐ¸ Ð¿Ð¾ Ð·Ð°Ð¿ÑÐ¾ÑÑ Ð»Ð¾Ð³Ð¾ Ð¼Ð¸Ð½ÑÐ¿Ð¾ÑÑ ÑÐ¾ÑÑÐ¸Ð¸">
          <a:extLst>
            <a:ext uri="{FF2B5EF4-FFF2-40B4-BE49-F238E27FC236}">
              <a16:creationId xmlns:a16="http://schemas.microsoft.com/office/drawing/2014/main" id="{3B2B739D-42D5-4D6B-B6BE-3B547750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559" y="16933"/>
          <a:ext cx="816821" cy="916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6350</xdr:colOff>
      <xdr:row>0</xdr:row>
      <xdr:rowOff>50800</xdr:rowOff>
    </xdr:from>
    <xdr:to>
      <xdr:col>3</xdr:col>
      <xdr:colOff>319616</xdr:colOff>
      <xdr:row>5</xdr:row>
      <xdr:rowOff>111024</xdr:rowOff>
    </xdr:to>
    <xdr:pic>
      <xdr:nvPicPr>
        <xdr:cNvPr id="3" name="Рисунок 2" descr="http://www.vfgs.ru/imgs/GIRLOGO.jpg">
          <a:extLst>
            <a:ext uri="{FF2B5EF4-FFF2-40B4-BE49-F238E27FC236}">
              <a16:creationId xmlns:a16="http://schemas.microsoft.com/office/drawing/2014/main" id="{7715547C-8BC5-4F44-A880-2CFDCEB62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270" y="50800"/>
          <a:ext cx="816186" cy="883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135468</xdr:colOff>
      <xdr:row>0</xdr:row>
      <xdr:rowOff>51934</xdr:rowOff>
    </xdr:from>
    <xdr:to>
      <xdr:col>14</xdr:col>
      <xdr:colOff>284594</xdr:colOff>
      <xdr:row>5</xdr:row>
      <xdr:rowOff>84667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FFC59E2-369C-479F-B3C9-73BD5A8DF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548" y="51934"/>
          <a:ext cx="926366" cy="855693"/>
        </a:xfrm>
        <a:prstGeom prst="rect">
          <a:avLst/>
        </a:prstGeom>
      </xdr:spPr>
    </xdr:pic>
    <xdr:clientData/>
  </xdr:twoCellAnchor>
  <xdr:twoCellAnchor editAs="oneCell">
    <xdr:from>
      <xdr:col>14</xdr:col>
      <xdr:colOff>863600</xdr:colOff>
      <xdr:row>0</xdr:row>
      <xdr:rowOff>59267</xdr:rowOff>
    </xdr:from>
    <xdr:to>
      <xdr:col>15</xdr:col>
      <xdr:colOff>651934</xdr:colOff>
      <xdr:row>6</xdr:row>
      <xdr:rowOff>22066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786C594-53B2-4046-82DB-2B2D798F9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2920" y="59267"/>
          <a:ext cx="974514" cy="9000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445559</xdr:colOff>
      <xdr:row>0</xdr:row>
      <xdr:rowOff>16933</xdr:rowOff>
    </xdr:from>
    <xdr:to>
      <xdr:col>1</xdr:col>
      <xdr:colOff>812800</xdr:colOff>
      <xdr:row>5</xdr:row>
      <xdr:rowOff>110046</xdr:rowOff>
    </xdr:to>
    <xdr:pic>
      <xdr:nvPicPr>
        <xdr:cNvPr id="2" name="Рисунок 2" descr="ÐÐ°ÑÑÐ¸Ð½ÐºÐ¸ Ð¿Ð¾ Ð·Ð°Ð¿ÑÐ¾ÑÑ Ð»Ð¾Ð³Ð¾ Ð¼Ð¸Ð½ÑÐ¿Ð¾ÑÑ ÑÐ¾ÑÑÐ¸Ð¸">
          <a:extLst>
            <a:ext uri="{FF2B5EF4-FFF2-40B4-BE49-F238E27FC236}">
              <a16:creationId xmlns:a16="http://schemas.microsoft.com/office/drawing/2014/main" id="{735BA4DC-D5AA-4D0E-8C00-57FCFF8D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559" y="16933"/>
          <a:ext cx="816821" cy="916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6350</xdr:colOff>
      <xdr:row>0</xdr:row>
      <xdr:rowOff>50800</xdr:rowOff>
    </xdr:from>
    <xdr:to>
      <xdr:col>3</xdr:col>
      <xdr:colOff>319616</xdr:colOff>
      <xdr:row>5</xdr:row>
      <xdr:rowOff>111024</xdr:rowOff>
    </xdr:to>
    <xdr:pic>
      <xdr:nvPicPr>
        <xdr:cNvPr id="3" name="Рисунок 2" descr="http://www.vfgs.ru/imgs/GIRLOGO.jpg">
          <a:extLst>
            <a:ext uri="{FF2B5EF4-FFF2-40B4-BE49-F238E27FC236}">
              <a16:creationId xmlns:a16="http://schemas.microsoft.com/office/drawing/2014/main" id="{4877EB9D-A2F1-423C-8016-6DA7A4D4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270" y="50800"/>
          <a:ext cx="816186" cy="883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135468</xdr:colOff>
      <xdr:row>0</xdr:row>
      <xdr:rowOff>51934</xdr:rowOff>
    </xdr:from>
    <xdr:to>
      <xdr:col>14</xdr:col>
      <xdr:colOff>284594</xdr:colOff>
      <xdr:row>5</xdr:row>
      <xdr:rowOff>84667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75CE6A2-77AF-4C8C-A535-0C388FE9A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548" y="51934"/>
          <a:ext cx="926366" cy="855693"/>
        </a:xfrm>
        <a:prstGeom prst="rect">
          <a:avLst/>
        </a:prstGeom>
      </xdr:spPr>
    </xdr:pic>
    <xdr:clientData/>
  </xdr:twoCellAnchor>
  <xdr:twoCellAnchor editAs="oneCell">
    <xdr:from>
      <xdr:col>14</xdr:col>
      <xdr:colOff>863600</xdr:colOff>
      <xdr:row>0</xdr:row>
      <xdr:rowOff>59267</xdr:rowOff>
    </xdr:from>
    <xdr:to>
      <xdr:col>15</xdr:col>
      <xdr:colOff>702734</xdr:colOff>
      <xdr:row>6</xdr:row>
      <xdr:rowOff>22066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3A2478F-C6CC-45F8-B491-4A944B580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2920" y="59267"/>
          <a:ext cx="974514" cy="9000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445559</xdr:colOff>
      <xdr:row>0</xdr:row>
      <xdr:rowOff>16933</xdr:rowOff>
    </xdr:from>
    <xdr:to>
      <xdr:col>1</xdr:col>
      <xdr:colOff>812800</xdr:colOff>
      <xdr:row>5</xdr:row>
      <xdr:rowOff>110046</xdr:rowOff>
    </xdr:to>
    <xdr:pic>
      <xdr:nvPicPr>
        <xdr:cNvPr id="2" name="Рисунок 2" descr="ÐÐ°ÑÑÐ¸Ð½ÐºÐ¸ Ð¿Ð¾ Ð·Ð°Ð¿ÑÐ¾ÑÑ Ð»Ð¾Ð³Ð¾ Ð¼Ð¸Ð½ÑÐ¿Ð¾ÑÑ ÑÐ¾ÑÑÐ¸Ð¸">
          <a:extLst>
            <a:ext uri="{FF2B5EF4-FFF2-40B4-BE49-F238E27FC236}">
              <a16:creationId xmlns:a16="http://schemas.microsoft.com/office/drawing/2014/main" id="{1B47B692-568A-4B27-BA06-55DDE41F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559" y="16933"/>
          <a:ext cx="816821" cy="916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6350</xdr:colOff>
      <xdr:row>0</xdr:row>
      <xdr:rowOff>50800</xdr:rowOff>
    </xdr:from>
    <xdr:to>
      <xdr:col>3</xdr:col>
      <xdr:colOff>319616</xdr:colOff>
      <xdr:row>5</xdr:row>
      <xdr:rowOff>111024</xdr:rowOff>
    </xdr:to>
    <xdr:pic>
      <xdr:nvPicPr>
        <xdr:cNvPr id="3" name="Рисунок 2" descr="http://www.vfgs.ru/imgs/GIRLOGO.jpg">
          <a:extLst>
            <a:ext uri="{FF2B5EF4-FFF2-40B4-BE49-F238E27FC236}">
              <a16:creationId xmlns:a16="http://schemas.microsoft.com/office/drawing/2014/main" id="{FD78B6AD-B83C-485D-AD92-C4EB6518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270" y="50800"/>
          <a:ext cx="816186" cy="883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135468</xdr:colOff>
      <xdr:row>0</xdr:row>
      <xdr:rowOff>51934</xdr:rowOff>
    </xdr:from>
    <xdr:to>
      <xdr:col>14</xdr:col>
      <xdr:colOff>284594</xdr:colOff>
      <xdr:row>5</xdr:row>
      <xdr:rowOff>84667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7E9F8F0-9CC9-4CD1-8AF1-3FC64368A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548" y="51934"/>
          <a:ext cx="926366" cy="855693"/>
        </a:xfrm>
        <a:prstGeom prst="rect">
          <a:avLst/>
        </a:prstGeom>
      </xdr:spPr>
    </xdr:pic>
    <xdr:clientData/>
  </xdr:twoCellAnchor>
  <xdr:twoCellAnchor editAs="oneCell">
    <xdr:from>
      <xdr:col>14</xdr:col>
      <xdr:colOff>863600</xdr:colOff>
      <xdr:row>0</xdr:row>
      <xdr:rowOff>59267</xdr:rowOff>
    </xdr:from>
    <xdr:to>
      <xdr:col>15</xdr:col>
      <xdr:colOff>643467</xdr:colOff>
      <xdr:row>6</xdr:row>
      <xdr:rowOff>22066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2180BCA-5502-4DF2-B6F0-0CD728270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2920" y="59267"/>
          <a:ext cx="974514" cy="9000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445559</xdr:colOff>
      <xdr:row>0</xdr:row>
      <xdr:rowOff>16933</xdr:rowOff>
    </xdr:from>
    <xdr:to>
      <xdr:col>1</xdr:col>
      <xdr:colOff>812800</xdr:colOff>
      <xdr:row>5</xdr:row>
      <xdr:rowOff>110046</xdr:rowOff>
    </xdr:to>
    <xdr:pic>
      <xdr:nvPicPr>
        <xdr:cNvPr id="2" name="Рисунок 2" descr="ÐÐ°ÑÑÐ¸Ð½ÐºÐ¸ Ð¿Ð¾ Ð·Ð°Ð¿ÑÐ¾ÑÑ Ð»Ð¾Ð³Ð¾ Ð¼Ð¸Ð½ÑÐ¿Ð¾ÑÑ ÑÐ¾ÑÑÐ¸Ð¸">
          <a:extLst>
            <a:ext uri="{FF2B5EF4-FFF2-40B4-BE49-F238E27FC236}">
              <a16:creationId xmlns:a16="http://schemas.microsoft.com/office/drawing/2014/main" id="{21490489-B69B-4185-86A5-175A2105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559" y="16933"/>
          <a:ext cx="816821" cy="916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6350</xdr:colOff>
      <xdr:row>0</xdr:row>
      <xdr:rowOff>50800</xdr:rowOff>
    </xdr:from>
    <xdr:to>
      <xdr:col>3</xdr:col>
      <xdr:colOff>319616</xdr:colOff>
      <xdr:row>5</xdr:row>
      <xdr:rowOff>111024</xdr:rowOff>
    </xdr:to>
    <xdr:pic>
      <xdr:nvPicPr>
        <xdr:cNvPr id="3" name="Рисунок 2" descr="http://www.vfgs.ru/imgs/GIRLOGO.jpg">
          <a:extLst>
            <a:ext uri="{FF2B5EF4-FFF2-40B4-BE49-F238E27FC236}">
              <a16:creationId xmlns:a16="http://schemas.microsoft.com/office/drawing/2014/main" id="{7E8AB8F9-48C3-46B2-ADDB-E797357A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270" y="50800"/>
          <a:ext cx="816186" cy="883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135468</xdr:colOff>
      <xdr:row>0</xdr:row>
      <xdr:rowOff>51934</xdr:rowOff>
    </xdr:from>
    <xdr:to>
      <xdr:col>14</xdr:col>
      <xdr:colOff>284593</xdr:colOff>
      <xdr:row>5</xdr:row>
      <xdr:rowOff>84667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204194E-8B3D-4362-96F8-A4E344E86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548" y="51934"/>
          <a:ext cx="926366" cy="855693"/>
        </a:xfrm>
        <a:prstGeom prst="rect">
          <a:avLst/>
        </a:prstGeom>
      </xdr:spPr>
    </xdr:pic>
    <xdr:clientData/>
  </xdr:twoCellAnchor>
  <xdr:twoCellAnchor editAs="oneCell">
    <xdr:from>
      <xdr:col>14</xdr:col>
      <xdr:colOff>863600</xdr:colOff>
      <xdr:row>0</xdr:row>
      <xdr:rowOff>59267</xdr:rowOff>
    </xdr:from>
    <xdr:to>
      <xdr:col>15</xdr:col>
      <xdr:colOff>702734</xdr:colOff>
      <xdr:row>6</xdr:row>
      <xdr:rowOff>22066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3D9FE0A-F912-41B1-BAE9-89BC37CC0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2920" y="59267"/>
          <a:ext cx="974514" cy="9000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445559</xdr:colOff>
      <xdr:row>0</xdr:row>
      <xdr:rowOff>16933</xdr:rowOff>
    </xdr:from>
    <xdr:to>
      <xdr:col>1</xdr:col>
      <xdr:colOff>812800</xdr:colOff>
      <xdr:row>5</xdr:row>
      <xdr:rowOff>110046</xdr:rowOff>
    </xdr:to>
    <xdr:pic>
      <xdr:nvPicPr>
        <xdr:cNvPr id="2" name="Рисунок 2" descr="ÐÐ°ÑÑÐ¸Ð½ÐºÐ¸ Ð¿Ð¾ Ð·Ð°Ð¿ÑÐ¾ÑÑ Ð»Ð¾Ð³Ð¾ Ð¼Ð¸Ð½ÑÐ¿Ð¾ÑÑ ÑÐ¾ÑÑÐ¸Ð¸">
          <a:extLst>
            <a:ext uri="{FF2B5EF4-FFF2-40B4-BE49-F238E27FC236}">
              <a16:creationId xmlns:a16="http://schemas.microsoft.com/office/drawing/2014/main" id="{E0FCA784-EDFF-409B-ACB4-A335E8C0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559" y="16933"/>
          <a:ext cx="816821" cy="916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6350</xdr:colOff>
      <xdr:row>0</xdr:row>
      <xdr:rowOff>50800</xdr:rowOff>
    </xdr:from>
    <xdr:to>
      <xdr:col>3</xdr:col>
      <xdr:colOff>319616</xdr:colOff>
      <xdr:row>5</xdr:row>
      <xdr:rowOff>111024</xdr:rowOff>
    </xdr:to>
    <xdr:pic>
      <xdr:nvPicPr>
        <xdr:cNvPr id="3" name="Рисунок 2" descr="http://www.vfgs.ru/imgs/GIRLOGO.jpg">
          <a:extLst>
            <a:ext uri="{FF2B5EF4-FFF2-40B4-BE49-F238E27FC236}">
              <a16:creationId xmlns:a16="http://schemas.microsoft.com/office/drawing/2014/main" id="{44105EB2-8822-4921-91D1-48035F8E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270" y="50800"/>
          <a:ext cx="816186" cy="883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135468</xdr:colOff>
      <xdr:row>0</xdr:row>
      <xdr:rowOff>51934</xdr:rowOff>
    </xdr:from>
    <xdr:to>
      <xdr:col>14</xdr:col>
      <xdr:colOff>284593</xdr:colOff>
      <xdr:row>5</xdr:row>
      <xdr:rowOff>84667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C6DBE47-1EA0-4A96-939D-9C18DEDEF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548" y="51934"/>
          <a:ext cx="926366" cy="855693"/>
        </a:xfrm>
        <a:prstGeom prst="rect">
          <a:avLst/>
        </a:prstGeom>
      </xdr:spPr>
    </xdr:pic>
    <xdr:clientData/>
  </xdr:twoCellAnchor>
  <xdr:twoCellAnchor editAs="oneCell">
    <xdr:from>
      <xdr:col>14</xdr:col>
      <xdr:colOff>863600</xdr:colOff>
      <xdr:row>0</xdr:row>
      <xdr:rowOff>59267</xdr:rowOff>
    </xdr:from>
    <xdr:to>
      <xdr:col>15</xdr:col>
      <xdr:colOff>635001</xdr:colOff>
      <xdr:row>6</xdr:row>
      <xdr:rowOff>22066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C752B12D-F2CB-43AC-9858-F67C1336C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2920" y="59267"/>
          <a:ext cx="974514" cy="900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E345A-1E72-47BB-9D0B-5A591927D8C4}">
  <sheetPr filterMode="1">
    <tabColor theme="6" tint="0.39997558519241921"/>
    <pageSetUpPr fitToPage="1"/>
  </sheetPr>
  <dimension ref="A1:M340"/>
  <sheetViews>
    <sheetView view="pageBreakPreview" zoomScale="90" zoomScaleNormal="70" zoomScaleSheetLayoutView="90" workbookViewId="0">
      <selection activeCell="L172" sqref="L172"/>
    </sheetView>
  </sheetViews>
  <sheetFormatPr defaultColWidth="9.109375" defaultRowHeight="13.2" x14ac:dyDescent="0.25"/>
  <cols>
    <col min="1" max="1" width="9.77734375" style="32" customWidth="1"/>
    <col min="2" max="2" width="17.44140625" style="32" customWidth="1"/>
    <col min="3" max="3" width="7.33203125" style="32" customWidth="1"/>
    <col min="4" max="4" width="10.44140625" style="32" customWidth="1"/>
    <col min="5" max="5" width="7.44140625" style="32" customWidth="1"/>
    <col min="6" max="6" width="22.33203125" style="32" customWidth="1"/>
    <col min="7" max="7" width="30.44140625" style="32" customWidth="1"/>
    <col min="8" max="8" width="12.44140625" style="32" customWidth="1"/>
    <col min="9" max="9" width="3.88671875" style="32" hidden="1" customWidth="1"/>
    <col min="10" max="10" width="4.88671875" style="32" hidden="1" customWidth="1"/>
    <col min="11" max="11" width="15" style="32" hidden="1" customWidth="1"/>
    <col min="12" max="12" width="16.5546875" style="32" customWidth="1"/>
    <col min="13" max="13" width="21" style="32" customWidth="1"/>
    <col min="14" max="16384" width="9.109375" style="32"/>
  </cols>
  <sheetData>
    <row r="1" spans="1:13" x14ac:dyDescent="0.25">
      <c r="A1" s="683" t="s">
        <v>111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</row>
    <row r="2" spans="1:13" x14ac:dyDescent="0.25">
      <c r="A2" s="683" t="s">
        <v>196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</row>
    <row r="3" spans="1:13" ht="12.75" customHeight="1" x14ac:dyDescent="0.25">
      <c r="A3" s="683" t="s">
        <v>256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</row>
    <row r="4" spans="1:13" ht="12.75" customHeight="1" x14ac:dyDescent="0.25">
      <c r="A4" s="683" t="s">
        <v>112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</row>
    <row r="5" spans="1:13" x14ac:dyDescent="0.25">
      <c r="A5" s="683" t="s">
        <v>257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</row>
    <row r="6" spans="1:13" ht="9" customHeight="1" x14ac:dyDescent="0.25">
      <c r="M6" s="310"/>
    </row>
    <row r="7" spans="1:13" ht="27" customHeight="1" x14ac:dyDescent="0.3">
      <c r="A7" s="684" t="s">
        <v>195</v>
      </c>
      <c r="B7" s="684"/>
      <c r="C7" s="684"/>
      <c r="D7" s="685" t="s">
        <v>712</v>
      </c>
      <c r="E7" s="686"/>
      <c r="F7" s="686"/>
      <c r="G7" s="686"/>
      <c r="H7" s="686"/>
      <c r="I7" s="686"/>
      <c r="J7" s="686"/>
      <c r="K7" s="686"/>
      <c r="L7" s="684"/>
      <c r="M7" s="684"/>
    </row>
    <row r="8" spans="1:13" ht="27.75" customHeight="1" x14ac:dyDescent="0.25">
      <c r="A8" s="680" t="s">
        <v>197</v>
      </c>
      <c r="B8" s="680"/>
      <c r="C8" s="681"/>
      <c r="D8" s="682" t="s">
        <v>198</v>
      </c>
      <c r="E8" s="682"/>
      <c r="F8" s="682"/>
      <c r="G8" s="682"/>
      <c r="H8" s="682"/>
      <c r="I8" s="682"/>
      <c r="J8" s="682"/>
      <c r="K8" s="682"/>
      <c r="L8" s="680"/>
      <c r="M8" s="680"/>
    </row>
    <row r="10" spans="1:13" ht="11.25" customHeight="1" x14ac:dyDescent="0.25">
      <c r="A10" s="676" t="s">
        <v>688</v>
      </c>
      <c r="B10" s="676" t="s">
        <v>61</v>
      </c>
      <c r="C10" s="676"/>
      <c r="D10" s="677" t="s">
        <v>7</v>
      </c>
      <c r="E10" s="671" t="s">
        <v>8</v>
      </c>
      <c r="F10" s="671" t="s">
        <v>9</v>
      </c>
      <c r="G10" s="671" t="s">
        <v>10</v>
      </c>
      <c r="H10" s="671" t="s">
        <v>12</v>
      </c>
      <c r="I10" s="675" t="s">
        <v>19</v>
      </c>
      <c r="J10" s="675"/>
      <c r="K10" s="671" t="s">
        <v>22</v>
      </c>
      <c r="L10" s="671" t="s">
        <v>15</v>
      </c>
      <c r="M10" s="672"/>
    </row>
    <row r="11" spans="1:13" hidden="1" x14ac:dyDescent="0.25">
      <c r="A11" s="676"/>
      <c r="B11" s="676"/>
      <c r="C11" s="676"/>
      <c r="D11" s="678"/>
      <c r="E11" s="673"/>
      <c r="F11" s="679"/>
      <c r="G11" s="673"/>
      <c r="H11" s="673"/>
      <c r="I11" s="8" t="s">
        <v>21</v>
      </c>
      <c r="J11" s="8" t="s">
        <v>23</v>
      </c>
      <c r="K11" s="673"/>
      <c r="L11" s="673"/>
      <c r="M11" s="674"/>
    </row>
    <row r="12" spans="1:13" ht="18" customHeight="1" x14ac:dyDescent="0.25">
      <c r="A12" s="92" t="s">
        <v>689</v>
      </c>
      <c r="B12" s="369" t="s">
        <v>39</v>
      </c>
      <c r="C12" s="370"/>
      <c r="D12" s="324">
        <v>1995</v>
      </c>
      <c r="E12" s="324" t="s">
        <v>3</v>
      </c>
      <c r="F12" s="324" t="s">
        <v>283</v>
      </c>
      <c r="G12" s="324" t="s">
        <v>378</v>
      </c>
      <c r="H12" s="372">
        <v>78</v>
      </c>
      <c r="I12" s="181"/>
      <c r="J12" s="181"/>
      <c r="K12" s="182"/>
      <c r="L12" s="371" t="s">
        <v>394</v>
      </c>
      <c r="M12" s="186"/>
    </row>
    <row r="13" spans="1:13" s="312" customFormat="1" ht="18.75" hidden="1" customHeight="1" x14ac:dyDescent="0.25">
      <c r="A13" s="92" t="s">
        <v>689</v>
      </c>
      <c r="B13" s="369" t="s">
        <v>379</v>
      </c>
      <c r="C13" s="370"/>
      <c r="D13" s="324">
        <v>1999</v>
      </c>
      <c r="E13" s="324" t="s">
        <v>3</v>
      </c>
      <c r="F13" s="324" t="s">
        <v>207</v>
      </c>
      <c r="G13" s="324"/>
      <c r="H13" s="372">
        <v>71</v>
      </c>
      <c r="I13" s="181"/>
      <c r="J13" s="181"/>
      <c r="K13" s="182"/>
      <c r="L13" s="371" t="s">
        <v>395</v>
      </c>
      <c r="M13" s="186"/>
    </row>
    <row r="14" spans="1:13" s="312" customFormat="1" ht="15.75" hidden="1" customHeight="1" x14ac:dyDescent="0.25">
      <c r="A14" s="92" t="s">
        <v>689</v>
      </c>
      <c r="B14" s="369" t="s">
        <v>380</v>
      </c>
      <c r="C14" s="370"/>
      <c r="D14" s="324">
        <v>1997</v>
      </c>
      <c r="E14" s="324" t="s">
        <v>3</v>
      </c>
      <c r="F14" s="324" t="s">
        <v>145</v>
      </c>
      <c r="G14" s="324" t="s">
        <v>381</v>
      </c>
      <c r="H14" s="372">
        <v>55</v>
      </c>
      <c r="I14" s="181"/>
      <c r="J14" s="181"/>
      <c r="K14" s="182"/>
      <c r="L14" s="371" t="s">
        <v>396</v>
      </c>
      <c r="M14" s="186"/>
    </row>
    <row r="15" spans="1:13" s="312" customFormat="1" ht="15.75" hidden="1" customHeight="1" x14ac:dyDescent="0.25">
      <c r="A15" s="92" t="s">
        <v>689</v>
      </c>
      <c r="B15" s="369" t="s">
        <v>382</v>
      </c>
      <c r="C15" s="370"/>
      <c r="D15" s="324">
        <v>1994</v>
      </c>
      <c r="E15" s="324" t="s">
        <v>4</v>
      </c>
      <c r="F15" s="324" t="s">
        <v>273</v>
      </c>
      <c r="G15" s="324"/>
      <c r="H15" s="372">
        <v>54</v>
      </c>
      <c r="I15" s="181"/>
      <c r="J15" s="181"/>
      <c r="K15" s="182"/>
      <c r="L15" s="371" t="s">
        <v>397</v>
      </c>
      <c r="M15" s="186"/>
    </row>
    <row r="16" spans="1:13" s="312" customFormat="1" ht="15.75" hidden="1" customHeight="1" x14ac:dyDescent="0.25">
      <c r="A16" s="92" t="s">
        <v>689</v>
      </c>
      <c r="B16" s="369" t="s">
        <v>383</v>
      </c>
      <c r="C16" s="370"/>
      <c r="D16" s="324">
        <v>1986</v>
      </c>
      <c r="E16" s="324" t="s">
        <v>4</v>
      </c>
      <c r="F16" s="324" t="s">
        <v>273</v>
      </c>
      <c r="G16" s="324" t="s">
        <v>384</v>
      </c>
      <c r="H16" s="372">
        <v>52</v>
      </c>
      <c r="I16" s="181"/>
      <c r="J16" s="181"/>
      <c r="K16" s="182"/>
      <c r="L16" s="371" t="s">
        <v>398</v>
      </c>
      <c r="M16" s="186"/>
    </row>
    <row r="17" spans="1:13" s="312" customFormat="1" ht="15.75" hidden="1" customHeight="1" x14ac:dyDescent="0.25">
      <c r="A17" s="92" t="s">
        <v>689</v>
      </c>
      <c r="B17" s="369" t="s">
        <v>177</v>
      </c>
      <c r="C17" s="370"/>
      <c r="D17" s="324">
        <v>2002</v>
      </c>
      <c r="E17" s="324" t="s">
        <v>5</v>
      </c>
      <c r="F17" s="324" t="s">
        <v>174</v>
      </c>
      <c r="G17" s="324"/>
      <c r="H17" s="372">
        <v>41</v>
      </c>
      <c r="I17" s="181"/>
      <c r="J17" s="181"/>
      <c r="K17" s="182"/>
      <c r="L17" s="371" t="s">
        <v>178</v>
      </c>
      <c r="M17" s="186"/>
    </row>
    <row r="18" spans="1:13" s="312" customFormat="1" ht="15.75" hidden="1" customHeight="1" x14ac:dyDescent="0.25">
      <c r="A18" s="92" t="s">
        <v>689</v>
      </c>
      <c r="B18" s="369" t="s">
        <v>385</v>
      </c>
      <c r="C18" s="370"/>
      <c r="D18" s="324">
        <v>1997</v>
      </c>
      <c r="E18" s="324" t="s">
        <v>386</v>
      </c>
      <c r="F18" s="324" t="s">
        <v>294</v>
      </c>
      <c r="G18" s="324"/>
      <c r="H18" s="372">
        <v>39</v>
      </c>
      <c r="I18" s="181"/>
      <c r="J18" s="181"/>
      <c r="K18" s="182"/>
      <c r="L18" s="371" t="s">
        <v>399</v>
      </c>
      <c r="M18" s="186"/>
    </row>
    <row r="19" spans="1:13" s="312" customFormat="1" ht="15.75" hidden="1" customHeight="1" x14ac:dyDescent="0.25">
      <c r="A19" s="92" t="s">
        <v>689</v>
      </c>
      <c r="B19" s="369" t="s">
        <v>387</v>
      </c>
      <c r="C19" s="370"/>
      <c r="D19" s="324">
        <v>2002</v>
      </c>
      <c r="E19" s="324" t="s">
        <v>4</v>
      </c>
      <c r="F19" s="324" t="s">
        <v>286</v>
      </c>
      <c r="G19" s="324" t="s">
        <v>388</v>
      </c>
      <c r="H19" s="372">
        <v>36</v>
      </c>
      <c r="I19" s="181"/>
      <c r="J19" s="181"/>
      <c r="K19" s="182"/>
      <c r="L19" s="371" t="s">
        <v>400</v>
      </c>
      <c r="M19" s="186"/>
    </row>
    <row r="20" spans="1:13" s="312" customFormat="1" ht="15.75" hidden="1" customHeight="1" x14ac:dyDescent="0.25">
      <c r="A20" s="92" t="s">
        <v>689</v>
      </c>
      <c r="B20" s="369" t="s">
        <v>389</v>
      </c>
      <c r="C20" s="370"/>
      <c r="D20" s="324">
        <v>2003</v>
      </c>
      <c r="E20" s="324" t="s">
        <v>5</v>
      </c>
      <c r="F20" s="324" t="s">
        <v>203</v>
      </c>
      <c r="G20" s="324"/>
      <c r="H20" s="372">
        <v>35</v>
      </c>
      <c r="I20" s="181"/>
      <c r="J20" s="181"/>
      <c r="K20" s="182"/>
      <c r="L20" s="371" t="s">
        <v>370</v>
      </c>
      <c r="M20" s="186"/>
    </row>
    <row r="21" spans="1:13" s="312" customFormat="1" ht="15.75" hidden="1" customHeight="1" x14ac:dyDescent="0.25">
      <c r="A21" s="92" t="s">
        <v>689</v>
      </c>
      <c r="B21" s="369" t="s">
        <v>390</v>
      </c>
      <c r="C21" s="370"/>
      <c r="D21" s="324">
        <v>1990</v>
      </c>
      <c r="E21" s="324" t="s">
        <v>5</v>
      </c>
      <c r="F21" s="324" t="s">
        <v>203</v>
      </c>
      <c r="G21" s="324"/>
      <c r="H21" s="372">
        <v>30</v>
      </c>
      <c r="I21" s="181"/>
      <c r="J21" s="181"/>
      <c r="K21" s="182"/>
      <c r="L21" s="371" t="s">
        <v>401</v>
      </c>
      <c r="M21" s="186"/>
    </row>
    <row r="22" spans="1:13" s="312" customFormat="1" ht="15.75" hidden="1" customHeight="1" x14ac:dyDescent="0.25">
      <c r="A22" s="92" t="s">
        <v>689</v>
      </c>
      <c r="B22" s="369" t="s">
        <v>391</v>
      </c>
      <c r="C22" s="370"/>
      <c r="D22" s="324">
        <v>1999</v>
      </c>
      <c r="E22" s="324" t="s">
        <v>4</v>
      </c>
      <c r="F22" s="324" t="s">
        <v>219</v>
      </c>
      <c r="G22" s="324" t="s">
        <v>392</v>
      </c>
      <c r="H22" s="372">
        <v>20</v>
      </c>
      <c r="I22" s="181"/>
      <c r="J22" s="181"/>
      <c r="K22" s="182"/>
      <c r="L22" s="371" t="s">
        <v>402</v>
      </c>
      <c r="M22" s="186"/>
    </row>
    <row r="23" spans="1:13" s="312" customFormat="1" ht="15.75" hidden="1" customHeight="1" x14ac:dyDescent="0.25">
      <c r="A23" s="92" t="s">
        <v>689</v>
      </c>
      <c r="B23" s="369" t="s">
        <v>393</v>
      </c>
      <c r="C23" s="370"/>
      <c r="D23" s="324">
        <v>2004</v>
      </c>
      <c r="E23" s="324">
        <v>1</v>
      </c>
      <c r="F23" s="324" t="s">
        <v>203</v>
      </c>
      <c r="G23" s="324"/>
      <c r="H23" s="372">
        <v>20</v>
      </c>
      <c r="I23" s="181"/>
      <c r="J23" s="181"/>
      <c r="K23" s="182"/>
      <c r="L23" s="371" t="s">
        <v>403</v>
      </c>
      <c r="M23" s="186"/>
    </row>
    <row r="24" spans="1:13" s="312" customFormat="1" ht="15.75" hidden="1" customHeight="1" x14ac:dyDescent="0.25">
      <c r="A24" s="92" t="s">
        <v>690</v>
      </c>
      <c r="B24" s="369" t="s">
        <v>404</v>
      </c>
      <c r="C24" s="370"/>
      <c r="D24" s="324">
        <v>1993</v>
      </c>
      <c r="E24" s="324" t="s">
        <v>3</v>
      </c>
      <c r="F24" s="324" t="s">
        <v>203</v>
      </c>
      <c r="G24" s="324"/>
      <c r="H24" s="372">
        <v>83</v>
      </c>
      <c r="I24" s="181"/>
      <c r="J24" s="181"/>
      <c r="K24" s="182"/>
      <c r="L24" s="371" t="s">
        <v>414</v>
      </c>
      <c r="M24" s="186"/>
    </row>
    <row r="25" spans="1:13" s="312" customFormat="1" ht="15.75" hidden="1" customHeight="1" x14ac:dyDescent="0.25">
      <c r="A25" s="92" t="s">
        <v>690</v>
      </c>
      <c r="B25" s="369" t="s">
        <v>169</v>
      </c>
      <c r="C25" s="370"/>
      <c r="D25" s="324">
        <v>1997</v>
      </c>
      <c r="E25" s="324" t="s">
        <v>3</v>
      </c>
      <c r="F25" s="324" t="s">
        <v>165</v>
      </c>
      <c r="G25" s="324" t="s">
        <v>166</v>
      </c>
      <c r="H25" s="372">
        <v>75</v>
      </c>
      <c r="I25" s="181"/>
      <c r="J25" s="181"/>
      <c r="K25" s="182"/>
      <c r="L25" s="371" t="s">
        <v>167</v>
      </c>
      <c r="M25" s="186"/>
    </row>
    <row r="26" spans="1:13" s="312" customFormat="1" ht="15.75" hidden="1" customHeight="1" x14ac:dyDescent="0.25">
      <c r="A26" s="92" t="s">
        <v>690</v>
      </c>
      <c r="B26" s="369" t="s">
        <v>405</v>
      </c>
      <c r="C26" s="370"/>
      <c r="D26" s="324">
        <v>2000</v>
      </c>
      <c r="E26" s="324" t="s">
        <v>4</v>
      </c>
      <c r="F26" s="324" t="s">
        <v>128</v>
      </c>
      <c r="G26" s="324" t="s">
        <v>143</v>
      </c>
      <c r="H26" s="372">
        <v>70</v>
      </c>
      <c r="I26" s="181"/>
      <c r="J26" s="181"/>
      <c r="K26" s="182"/>
      <c r="L26" s="371" t="s">
        <v>415</v>
      </c>
      <c r="M26" s="186"/>
    </row>
    <row r="27" spans="1:13" s="312" customFormat="1" ht="15.75" hidden="1" customHeight="1" x14ac:dyDescent="0.25">
      <c r="A27" s="92" t="s">
        <v>690</v>
      </c>
      <c r="B27" s="369" t="s">
        <v>406</v>
      </c>
      <c r="C27" s="370"/>
      <c r="D27" s="324">
        <v>1987</v>
      </c>
      <c r="E27" s="324" t="s">
        <v>4</v>
      </c>
      <c r="F27" s="324" t="s">
        <v>292</v>
      </c>
      <c r="G27" s="324"/>
      <c r="H27" s="372">
        <v>68</v>
      </c>
      <c r="I27" s="181"/>
      <c r="J27" s="181"/>
      <c r="K27" s="182"/>
      <c r="L27" s="371" t="s">
        <v>397</v>
      </c>
      <c r="M27" s="186"/>
    </row>
    <row r="28" spans="1:13" s="312" customFormat="1" ht="15.75" hidden="1" customHeight="1" x14ac:dyDescent="0.25">
      <c r="A28" s="92" t="s">
        <v>690</v>
      </c>
      <c r="B28" s="369" t="s">
        <v>407</v>
      </c>
      <c r="C28" s="370"/>
      <c r="D28" s="324">
        <v>1991</v>
      </c>
      <c r="E28" s="324" t="s">
        <v>4</v>
      </c>
      <c r="F28" s="324" t="s">
        <v>287</v>
      </c>
      <c r="G28" s="324"/>
      <c r="H28" s="372">
        <v>67</v>
      </c>
      <c r="I28" s="181"/>
      <c r="J28" s="181"/>
      <c r="K28" s="182"/>
      <c r="L28" s="371" t="s">
        <v>416</v>
      </c>
      <c r="M28" s="186"/>
    </row>
    <row r="29" spans="1:13" s="312" customFormat="1" ht="15.75" hidden="1" customHeight="1" x14ac:dyDescent="0.25">
      <c r="A29" s="92" t="s">
        <v>690</v>
      </c>
      <c r="B29" s="369" t="s">
        <v>408</v>
      </c>
      <c r="C29" s="370"/>
      <c r="D29" s="324">
        <v>2001</v>
      </c>
      <c r="E29" s="324" t="s">
        <v>5</v>
      </c>
      <c r="F29" s="324" t="s">
        <v>203</v>
      </c>
      <c r="G29" s="324"/>
      <c r="H29" s="372">
        <v>62</v>
      </c>
      <c r="I29" s="181"/>
      <c r="J29" s="181"/>
      <c r="K29" s="182"/>
      <c r="L29" s="371" t="s">
        <v>376</v>
      </c>
      <c r="M29" s="186"/>
    </row>
    <row r="30" spans="1:13" s="312" customFormat="1" ht="15.75" hidden="1" customHeight="1" x14ac:dyDescent="0.25">
      <c r="A30" s="92" t="s">
        <v>690</v>
      </c>
      <c r="B30" s="369" t="s">
        <v>409</v>
      </c>
      <c r="C30" s="370"/>
      <c r="D30" s="324">
        <v>2003</v>
      </c>
      <c r="E30" s="324" t="s">
        <v>3</v>
      </c>
      <c r="F30" s="324" t="s">
        <v>232</v>
      </c>
      <c r="G30" s="324" t="s">
        <v>410</v>
      </c>
      <c r="H30" s="372">
        <v>54</v>
      </c>
      <c r="I30" s="181"/>
      <c r="J30" s="181"/>
      <c r="K30" s="182"/>
      <c r="L30" s="371" t="s">
        <v>417</v>
      </c>
      <c r="M30" s="186"/>
    </row>
    <row r="31" spans="1:13" s="312" customFormat="1" ht="15.75" hidden="1" customHeight="1" x14ac:dyDescent="0.25">
      <c r="A31" s="92" t="s">
        <v>690</v>
      </c>
      <c r="B31" s="369" t="s">
        <v>411</v>
      </c>
      <c r="C31" s="370"/>
      <c r="D31" s="324">
        <v>2005</v>
      </c>
      <c r="E31" s="324">
        <v>1</v>
      </c>
      <c r="F31" s="324" t="s">
        <v>149</v>
      </c>
      <c r="G31" s="324" t="s">
        <v>150</v>
      </c>
      <c r="H31" s="372">
        <v>52</v>
      </c>
      <c r="I31" s="181"/>
      <c r="J31" s="181"/>
      <c r="K31" s="182"/>
      <c r="L31" s="371" t="s">
        <v>151</v>
      </c>
      <c r="M31" s="186"/>
    </row>
    <row r="32" spans="1:13" s="312" customFormat="1" ht="15.75" hidden="1" customHeight="1" x14ac:dyDescent="0.25">
      <c r="A32" s="92" t="s">
        <v>690</v>
      </c>
      <c r="B32" s="369" t="s">
        <v>412</v>
      </c>
      <c r="C32" s="370"/>
      <c r="D32" s="324">
        <v>2002</v>
      </c>
      <c r="E32" s="324" t="s">
        <v>3</v>
      </c>
      <c r="F32" s="324" t="s">
        <v>273</v>
      </c>
      <c r="G32" s="324" t="s">
        <v>384</v>
      </c>
      <c r="H32" s="372">
        <v>43</v>
      </c>
      <c r="I32" s="181"/>
      <c r="J32" s="181"/>
      <c r="K32" s="182"/>
      <c r="L32" s="371" t="s">
        <v>418</v>
      </c>
      <c r="M32" s="186"/>
    </row>
    <row r="33" spans="1:13" s="312" customFormat="1" ht="15.75" hidden="1" customHeight="1" x14ac:dyDescent="0.25">
      <c r="A33" s="92" t="s">
        <v>690</v>
      </c>
      <c r="B33" s="369" t="s">
        <v>413</v>
      </c>
      <c r="C33" s="370"/>
      <c r="D33" s="324">
        <v>1999</v>
      </c>
      <c r="E33" s="324" t="s">
        <v>4</v>
      </c>
      <c r="F33" s="324" t="s">
        <v>286</v>
      </c>
      <c r="G33" s="324" t="s">
        <v>388</v>
      </c>
      <c r="H33" s="372">
        <v>40</v>
      </c>
      <c r="I33" s="181"/>
      <c r="J33" s="181"/>
      <c r="K33" s="182"/>
      <c r="L33" s="371" t="s">
        <v>419</v>
      </c>
      <c r="M33" s="186"/>
    </row>
    <row r="34" spans="1:13" ht="15.75" hidden="1" customHeight="1" x14ac:dyDescent="0.25">
      <c r="A34" s="92" t="s">
        <v>691</v>
      </c>
      <c r="B34" s="369" t="s">
        <v>366</v>
      </c>
      <c r="C34" s="370"/>
      <c r="D34" s="324">
        <v>1992</v>
      </c>
      <c r="E34" s="324" t="s">
        <v>139</v>
      </c>
      <c r="F34" s="324" t="s">
        <v>203</v>
      </c>
      <c r="G34" s="324"/>
      <c r="H34" s="372">
        <v>83</v>
      </c>
      <c r="I34" s="181"/>
      <c r="J34" s="181"/>
      <c r="K34" s="182"/>
      <c r="L34" s="371" t="s">
        <v>367</v>
      </c>
      <c r="M34" s="186"/>
    </row>
    <row r="35" spans="1:13" ht="13.8" hidden="1" x14ac:dyDescent="0.25">
      <c r="A35" s="92" t="s">
        <v>691</v>
      </c>
      <c r="B35" s="369" t="s">
        <v>420</v>
      </c>
      <c r="C35" s="370"/>
      <c r="D35" s="324">
        <v>2001</v>
      </c>
      <c r="E35" s="324" t="s">
        <v>4</v>
      </c>
      <c r="F35" s="324" t="s">
        <v>128</v>
      </c>
      <c r="G35" s="324" t="s">
        <v>143</v>
      </c>
      <c r="H35" s="372">
        <v>76</v>
      </c>
      <c r="I35" s="181"/>
      <c r="J35" s="181"/>
      <c r="K35" s="182"/>
      <c r="L35" s="371" t="s">
        <v>415</v>
      </c>
      <c r="M35" s="186"/>
    </row>
    <row r="36" spans="1:13" ht="13.8" hidden="1" x14ac:dyDescent="0.25">
      <c r="A36" s="92" t="s">
        <v>691</v>
      </c>
      <c r="B36" s="369" t="s">
        <v>421</v>
      </c>
      <c r="C36" s="370"/>
      <c r="D36" s="324">
        <v>1997</v>
      </c>
      <c r="E36" s="324" t="s">
        <v>3</v>
      </c>
      <c r="F36" s="324" t="s">
        <v>272</v>
      </c>
      <c r="G36" s="324"/>
      <c r="H36" s="372">
        <v>75</v>
      </c>
      <c r="I36" s="181"/>
      <c r="J36" s="181"/>
      <c r="K36" s="182"/>
      <c r="L36" s="371" t="s">
        <v>437</v>
      </c>
      <c r="M36" s="186"/>
    </row>
    <row r="37" spans="1:13" ht="13.8" hidden="1" x14ac:dyDescent="0.25">
      <c r="A37" s="92" t="s">
        <v>691</v>
      </c>
      <c r="B37" s="369" t="s">
        <v>422</v>
      </c>
      <c r="C37" s="370"/>
      <c r="D37" s="324">
        <v>1998</v>
      </c>
      <c r="E37" s="324" t="s">
        <v>3</v>
      </c>
      <c r="F37" s="324" t="s">
        <v>286</v>
      </c>
      <c r="G37" s="324" t="s">
        <v>388</v>
      </c>
      <c r="H37" s="372">
        <v>73</v>
      </c>
      <c r="I37" s="181"/>
      <c r="J37" s="181"/>
      <c r="K37" s="182"/>
      <c r="L37" s="371" t="s">
        <v>438</v>
      </c>
      <c r="M37" s="186"/>
    </row>
    <row r="38" spans="1:13" ht="13.8" hidden="1" x14ac:dyDescent="0.25">
      <c r="A38" s="92" t="s">
        <v>691</v>
      </c>
      <c r="B38" s="369" t="s">
        <v>423</v>
      </c>
      <c r="C38" s="370"/>
      <c r="D38" s="324">
        <v>2002</v>
      </c>
      <c r="E38" s="324" t="s">
        <v>4</v>
      </c>
      <c r="F38" s="324" t="s">
        <v>273</v>
      </c>
      <c r="G38" s="324" t="s">
        <v>384</v>
      </c>
      <c r="H38" s="372">
        <v>72</v>
      </c>
      <c r="I38" s="181"/>
      <c r="J38" s="181"/>
      <c r="K38" s="182"/>
      <c r="L38" s="371" t="s">
        <v>418</v>
      </c>
      <c r="M38" s="186"/>
    </row>
    <row r="39" spans="1:13" ht="13.8" hidden="1" x14ac:dyDescent="0.25">
      <c r="A39" s="92" t="s">
        <v>691</v>
      </c>
      <c r="B39" s="369" t="s">
        <v>424</v>
      </c>
      <c r="C39" s="370"/>
      <c r="D39" s="324">
        <v>1999</v>
      </c>
      <c r="E39" s="324" t="s">
        <v>4</v>
      </c>
      <c r="F39" s="324" t="s">
        <v>294</v>
      </c>
      <c r="G39" s="324"/>
      <c r="H39" s="372">
        <v>70</v>
      </c>
      <c r="I39" s="181"/>
      <c r="J39" s="181"/>
      <c r="K39" s="182"/>
      <c r="L39" s="371" t="s">
        <v>399</v>
      </c>
      <c r="M39" s="186"/>
    </row>
    <row r="40" spans="1:13" ht="13.8" hidden="1" x14ac:dyDescent="0.25">
      <c r="A40" s="92" t="s">
        <v>691</v>
      </c>
      <c r="B40" s="369" t="s">
        <v>425</v>
      </c>
      <c r="C40" s="370"/>
      <c r="D40" s="324">
        <v>2002</v>
      </c>
      <c r="E40" s="324" t="s">
        <v>4</v>
      </c>
      <c r="F40" s="324" t="s">
        <v>219</v>
      </c>
      <c r="G40" s="324" t="s">
        <v>426</v>
      </c>
      <c r="H40" s="372">
        <v>66</v>
      </c>
      <c r="I40" s="181"/>
      <c r="J40" s="181"/>
      <c r="K40" s="182"/>
      <c r="L40" s="371" t="s">
        <v>402</v>
      </c>
      <c r="M40" s="186"/>
    </row>
    <row r="41" spans="1:13" ht="13.8" x14ac:dyDescent="0.25">
      <c r="A41" s="92" t="s">
        <v>691</v>
      </c>
      <c r="B41" s="369" t="s">
        <v>427</v>
      </c>
      <c r="C41" s="370"/>
      <c r="D41" s="324">
        <v>1994</v>
      </c>
      <c r="E41" s="324" t="s">
        <v>4</v>
      </c>
      <c r="F41" s="324" t="s">
        <v>283</v>
      </c>
      <c r="G41" s="324" t="s">
        <v>388</v>
      </c>
      <c r="H41" s="372">
        <v>62</v>
      </c>
      <c r="I41" s="181"/>
      <c r="J41" s="181"/>
      <c r="K41" s="182"/>
      <c r="L41" s="371" t="s">
        <v>439</v>
      </c>
      <c r="M41" s="186"/>
    </row>
    <row r="42" spans="1:13" ht="13.8" hidden="1" x14ac:dyDescent="0.25">
      <c r="A42" s="92" t="s">
        <v>691</v>
      </c>
      <c r="B42" s="369" t="s">
        <v>428</v>
      </c>
      <c r="C42" s="370"/>
      <c r="D42" s="324">
        <v>1999</v>
      </c>
      <c r="E42" s="324" t="s">
        <v>4</v>
      </c>
      <c r="F42" s="324" t="s">
        <v>227</v>
      </c>
      <c r="G42" s="324" t="s">
        <v>388</v>
      </c>
      <c r="H42" s="372">
        <v>60</v>
      </c>
      <c r="I42" s="181"/>
      <c r="J42" s="181"/>
      <c r="K42" s="182"/>
      <c r="L42" s="371" t="s">
        <v>440</v>
      </c>
      <c r="M42" s="186"/>
    </row>
    <row r="43" spans="1:13" ht="13.8" hidden="1" x14ac:dyDescent="0.25">
      <c r="A43" s="92" t="s">
        <v>691</v>
      </c>
      <c r="B43" s="369" t="s">
        <v>429</v>
      </c>
      <c r="C43" s="370"/>
      <c r="D43" s="324">
        <v>1990</v>
      </c>
      <c r="E43" s="324" t="s">
        <v>4</v>
      </c>
      <c r="F43" s="324" t="s">
        <v>203</v>
      </c>
      <c r="G43" s="324"/>
      <c r="H43" s="372">
        <v>60</v>
      </c>
      <c r="I43" s="181"/>
      <c r="J43" s="181"/>
      <c r="K43" s="182"/>
      <c r="L43" s="371" t="s">
        <v>367</v>
      </c>
      <c r="M43" s="186"/>
    </row>
    <row r="44" spans="1:13" ht="13.8" hidden="1" x14ac:dyDescent="0.25">
      <c r="A44" s="92" t="s">
        <v>691</v>
      </c>
      <c r="B44" s="369" t="s">
        <v>326</v>
      </c>
      <c r="C44" s="370"/>
      <c r="D44" s="324">
        <v>2004</v>
      </c>
      <c r="E44" s="324" t="s">
        <v>5</v>
      </c>
      <c r="F44" s="324" t="s">
        <v>232</v>
      </c>
      <c r="G44" s="324" t="s">
        <v>430</v>
      </c>
      <c r="H44" s="372">
        <v>59</v>
      </c>
      <c r="I44" s="181"/>
      <c r="J44" s="181"/>
      <c r="K44" s="182"/>
      <c r="L44" s="371" t="s">
        <v>329</v>
      </c>
      <c r="M44" s="186"/>
    </row>
    <row r="45" spans="1:13" ht="13.8" hidden="1" x14ac:dyDescent="0.25">
      <c r="A45" s="92" t="s">
        <v>691</v>
      </c>
      <c r="B45" s="369" t="s">
        <v>431</v>
      </c>
      <c r="C45" s="370"/>
      <c r="D45" s="324">
        <v>1997</v>
      </c>
      <c r="E45" s="324" t="s">
        <v>5</v>
      </c>
      <c r="F45" s="324" t="s">
        <v>229</v>
      </c>
      <c r="G45" s="324" t="s">
        <v>432</v>
      </c>
      <c r="H45" s="372">
        <v>54</v>
      </c>
      <c r="I45" s="181"/>
      <c r="J45" s="181"/>
      <c r="K45" s="182"/>
      <c r="L45" s="371" t="s">
        <v>358</v>
      </c>
      <c r="M45" s="186"/>
    </row>
    <row r="46" spans="1:13" ht="13.8" hidden="1" x14ac:dyDescent="0.25">
      <c r="A46" s="92" t="s">
        <v>691</v>
      </c>
      <c r="B46" s="369" t="s">
        <v>433</v>
      </c>
      <c r="C46" s="370"/>
      <c r="D46" s="324">
        <v>2001</v>
      </c>
      <c r="E46" s="324" t="s">
        <v>4</v>
      </c>
      <c r="F46" s="324" t="s">
        <v>145</v>
      </c>
      <c r="G46" s="324" t="s">
        <v>434</v>
      </c>
      <c r="H46" s="372">
        <v>53</v>
      </c>
      <c r="I46" s="181"/>
      <c r="J46" s="181"/>
      <c r="K46" s="182"/>
      <c r="L46" s="371" t="s">
        <v>441</v>
      </c>
      <c r="M46" s="186"/>
    </row>
    <row r="47" spans="1:13" ht="13.8" hidden="1" x14ac:dyDescent="0.25">
      <c r="A47" s="92" t="s">
        <v>691</v>
      </c>
      <c r="B47" s="369" t="s">
        <v>435</v>
      </c>
      <c r="C47" s="370"/>
      <c r="D47" s="324">
        <v>2001</v>
      </c>
      <c r="E47" s="324" t="s">
        <v>5</v>
      </c>
      <c r="F47" s="324" t="s">
        <v>292</v>
      </c>
      <c r="G47" s="324"/>
      <c r="H47" s="372">
        <v>48</v>
      </c>
      <c r="I47" s="181"/>
      <c r="J47" s="181"/>
      <c r="K47" s="182"/>
      <c r="L47" s="371" t="s">
        <v>442</v>
      </c>
      <c r="M47" s="186"/>
    </row>
    <row r="48" spans="1:13" ht="13.8" hidden="1" x14ac:dyDescent="0.25">
      <c r="A48" s="92" t="s">
        <v>691</v>
      </c>
      <c r="B48" s="369" t="s">
        <v>436</v>
      </c>
      <c r="C48" s="370"/>
      <c r="D48" s="324">
        <v>1996</v>
      </c>
      <c r="E48" s="324" t="s">
        <v>5</v>
      </c>
      <c r="F48" s="324" t="s">
        <v>282</v>
      </c>
      <c r="G48" s="324"/>
      <c r="H48" s="372">
        <v>46</v>
      </c>
      <c r="I48" s="181"/>
      <c r="J48" s="181"/>
      <c r="K48" s="182"/>
      <c r="L48" s="371" t="s">
        <v>443</v>
      </c>
      <c r="M48" s="186"/>
    </row>
    <row r="49" spans="1:13" ht="13.8" hidden="1" x14ac:dyDescent="0.25">
      <c r="A49" s="92" t="s">
        <v>692</v>
      </c>
      <c r="B49" s="369" t="s">
        <v>52</v>
      </c>
      <c r="C49" s="370"/>
      <c r="D49" s="324">
        <v>1995</v>
      </c>
      <c r="E49" s="324" t="s">
        <v>3</v>
      </c>
      <c r="F49" s="324" t="s">
        <v>207</v>
      </c>
      <c r="G49" s="324"/>
      <c r="H49" s="372">
        <v>91</v>
      </c>
      <c r="I49" s="181"/>
      <c r="J49" s="181"/>
      <c r="K49" s="182"/>
      <c r="L49" s="371" t="s">
        <v>353</v>
      </c>
      <c r="M49" s="186"/>
    </row>
    <row r="50" spans="1:13" ht="13.8" hidden="1" x14ac:dyDescent="0.25">
      <c r="A50" s="92" t="s">
        <v>692</v>
      </c>
      <c r="B50" s="369" t="s">
        <v>319</v>
      </c>
      <c r="C50" s="370"/>
      <c r="D50" s="324">
        <v>1997</v>
      </c>
      <c r="E50" s="324" t="s">
        <v>3</v>
      </c>
      <c r="F50" s="324" t="s">
        <v>273</v>
      </c>
      <c r="G50" s="324" t="s">
        <v>384</v>
      </c>
      <c r="H50" s="372">
        <v>89</v>
      </c>
      <c r="I50" s="181"/>
      <c r="J50" s="181"/>
      <c r="K50" s="182"/>
      <c r="L50" s="371" t="s">
        <v>323</v>
      </c>
      <c r="M50" s="186"/>
    </row>
    <row r="51" spans="1:13" ht="13.8" hidden="1" x14ac:dyDescent="0.25">
      <c r="A51" s="92" t="s">
        <v>692</v>
      </c>
      <c r="B51" s="369" t="s">
        <v>444</v>
      </c>
      <c r="C51" s="370"/>
      <c r="D51" s="324">
        <v>1998</v>
      </c>
      <c r="E51" s="324" t="s">
        <v>3</v>
      </c>
      <c r="F51" s="324" t="s">
        <v>277</v>
      </c>
      <c r="G51" s="324"/>
      <c r="H51" s="372">
        <v>87</v>
      </c>
      <c r="I51" s="181"/>
      <c r="J51" s="181"/>
      <c r="K51" s="182"/>
      <c r="L51" s="371" t="s">
        <v>459</v>
      </c>
      <c r="M51" s="186"/>
    </row>
    <row r="52" spans="1:13" ht="13.8" hidden="1" x14ac:dyDescent="0.25">
      <c r="A52" s="92" t="s">
        <v>692</v>
      </c>
      <c r="B52" s="369" t="s">
        <v>445</v>
      </c>
      <c r="C52" s="370"/>
      <c r="D52" s="324">
        <v>1992</v>
      </c>
      <c r="E52" s="324" t="s">
        <v>3</v>
      </c>
      <c r="F52" s="324" t="s">
        <v>286</v>
      </c>
      <c r="G52" s="324" t="s">
        <v>388</v>
      </c>
      <c r="H52" s="372">
        <v>82</v>
      </c>
      <c r="I52" s="181"/>
      <c r="J52" s="181"/>
      <c r="K52" s="182"/>
      <c r="L52" s="371" t="s">
        <v>460</v>
      </c>
      <c r="M52" s="186"/>
    </row>
    <row r="53" spans="1:13" ht="13.8" hidden="1" x14ac:dyDescent="0.25">
      <c r="A53" s="92" t="s">
        <v>692</v>
      </c>
      <c r="B53" s="369" t="s">
        <v>335</v>
      </c>
      <c r="C53" s="370"/>
      <c r="D53" s="324">
        <v>2002</v>
      </c>
      <c r="E53" s="324" t="s">
        <v>4</v>
      </c>
      <c r="F53" s="324" t="s">
        <v>210</v>
      </c>
      <c r="G53" s="324"/>
      <c r="H53" s="372">
        <v>82</v>
      </c>
      <c r="I53" s="181"/>
      <c r="J53" s="181"/>
      <c r="K53" s="182"/>
      <c r="L53" s="371" t="s">
        <v>337</v>
      </c>
      <c r="M53" s="186"/>
    </row>
    <row r="54" spans="1:13" ht="13.8" hidden="1" x14ac:dyDescent="0.25">
      <c r="A54" s="92" t="s">
        <v>692</v>
      </c>
      <c r="B54" s="369" t="s">
        <v>154</v>
      </c>
      <c r="C54" s="370"/>
      <c r="D54" s="324">
        <v>2003</v>
      </c>
      <c r="E54" s="324" t="s">
        <v>5</v>
      </c>
      <c r="F54" s="324" t="s">
        <v>149</v>
      </c>
      <c r="G54" s="324" t="s">
        <v>150</v>
      </c>
      <c r="H54" s="372">
        <v>78</v>
      </c>
      <c r="I54" s="181"/>
      <c r="J54" s="181"/>
      <c r="K54" s="182"/>
      <c r="L54" s="371" t="s">
        <v>151</v>
      </c>
      <c r="M54" s="186"/>
    </row>
    <row r="55" spans="1:13" ht="13.8" hidden="1" x14ac:dyDescent="0.25">
      <c r="A55" s="92" t="s">
        <v>692</v>
      </c>
      <c r="B55" s="369" t="s">
        <v>173</v>
      </c>
      <c r="C55" s="370"/>
      <c r="D55" s="324">
        <v>2000</v>
      </c>
      <c r="E55" s="324" t="s">
        <v>4</v>
      </c>
      <c r="F55" s="324" t="s">
        <v>165</v>
      </c>
      <c r="G55" s="324" t="s">
        <v>446</v>
      </c>
      <c r="H55" s="372">
        <v>78</v>
      </c>
      <c r="I55" s="181"/>
      <c r="J55" s="181"/>
      <c r="K55" s="182"/>
      <c r="L55" s="371" t="s">
        <v>171</v>
      </c>
      <c r="M55" s="186"/>
    </row>
    <row r="56" spans="1:13" ht="13.8" hidden="1" x14ac:dyDescent="0.25">
      <c r="A56" s="92" t="s">
        <v>692</v>
      </c>
      <c r="B56" s="369" t="s">
        <v>447</v>
      </c>
      <c r="C56" s="370"/>
      <c r="D56" s="324">
        <v>1989</v>
      </c>
      <c r="E56" s="324" t="s">
        <v>3</v>
      </c>
      <c r="F56" s="324" t="s">
        <v>243</v>
      </c>
      <c r="G56" s="324"/>
      <c r="H56" s="372">
        <v>77</v>
      </c>
      <c r="I56" s="181"/>
      <c r="J56" s="181"/>
      <c r="K56" s="182"/>
      <c r="L56" s="371" t="s">
        <v>461</v>
      </c>
      <c r="M56" s="186"/>
    </row>
    <row r="57" spans="1:13" ht="13.8" hidden="1" x14ac:dyDescent="0.25">
      <c r="A57" s="92" t="s">
        <v>692</v>
      </c>
      <c r="B57" s="369" t="s">
        <v>110</v>
      </c>
      <c r="C57" s="370"/>
      <c r="D57" s="324">
        <v>1999</v>
      </c>
      <c r="E57" s="324" t="s">
        <v>4</v>
      </c>
      <c r="F57" s="324" t="s">
        <v>97</v>
      </c>
      <c r="G57" s="324" t="s">
        <v>140</v>
      </c>
      <c r="H57" s="372">
        <v>73</v>
      </c>
      <c r="I57" s="181"/>
      <c r="J57" s="181"/>
      <c r="K57" s="182"/>
      <c r="L57" s="371" t="s">
        <v>120</v>
      </c>
      <c r="M57" s="186"/>
    </row>
    <row r="58" spans="1:13" ht="13.8" hidden="1" x14ac:dyDescent="0.25">
      <c r="A58" s="92" t="s">
        <v>692</v>
      </c>
      <c r="B58" s="369" t="s">
        <v>448</v>
      </c>
      <c r="C58" s="370"/>
      <c r="D58" s="324">
        <v>1983</v>
      </c>
      <c r="E58" s="324" t="s">
        <v>4</v>
      </c>
      <c r="F58" s="324" t="s">
        <v>203</v>
      </c>
      <c r="G58" s="324"/>
      <c r="H58" s="372">
        <v>69</v>
      </c>
      <c r="I58" s="181"/>
      <c r="J58" s="181"/>
      <c r="K58" s="182"/>
      <c r="L58" s="371" t="s">
        <v>462</v>
      </c>
      <c r="M58" s="186"/>
    </row>
    <row r="59" spans="1:13" ht="13.8" hidden="1" x14ac:dyDescent="0.25">
      <c r="A59" s="92" t="s">
        <v>692</v>
      </c>
      <c r="B59" s="369" t="s">
        <v>449</v>
      </c>
      <c r="C59" s="370"/>
      <c r="D59" s="324">
        <v>2004</v>
      </c>
      <c r="E59" s="324" t="s">
        <v>4</v>
      </c>
      <c r="F59" s="324" t="s">
        <v>273</v>
      </c>
      <c r="G59" s="324" t="s">
        <v>384</v>
      </c>
      <c r="H59" s="372">
        <v>68</v>
      </c>
      <c r="I59" s="181"/>
      <c r="J59" s="181"/>
      <c r="K59" s="182"/>
      <c r="L59" s="371" t="s">
        <v>463</v>
      </c>
      <c r="M59" s="186"/>
    </row>
    <row r="60" spans="1:13" ht="13.8" hidden="1" x14ac:dyDescent="0.25">
      <c r="A60" s="92" t="s">
        <v>692</v>
      </c>
      <c r="B60" s="369" t="s">
        <v>152</v>
      </c>
      <c r="C60" s="370"/>
      <c r="D60" s="324">
        <v>1990</v>
      </c>
      <c r="E60" s="324" t="s">
        <v>5</v>
      </c>
      <c r="F60" s="324" t="s">
        <v>149</v>
      </c>
      <c r="G60" s="324"/>
      <c r="H60" s="372">
        <v>67</v>
      </c>
      <c r="I60" s="181"/>
      <c r="J60" s="181"/>
      <c r="K60" s="182"/>
      <c r="L60" s="371" t="s">
        <v>153</v>
      </c>
      <c r="M60" s="186"/>
    </row>
    <row r="61" spans="1:13" ht="13.8" hidden="1" x14ac:dyDescent="0.25">
      <c r="A61" s="92" t="s">
        <v>692</v>
      </c>
      <c r="B61" s="369" t="s">
        <v>450</v>
      </c>
      <c r="C61" s="370"/>
      <c r="D61" s="324">
        <v>2004</v>
      </c>
      <c r="E61" s="324" t="s">
        <v>5</v>
      </c>
      <c r="F61" s="324" t="s">
        <v>243</v>
      </c>
      <c r="G61" s="324"/>
      <c r="H61" s="372">
        <v>66</v>
      </c>
      <c r="I61" s="181"/>
      <c r="J61" s="181"/>
      <c r="K61" s="182"/>
      <c r="L61" s="371" t="s">
        <v>464</v>
      </c>
      <c r="M61" s="186"/>
    </row>
    <row r="62" spans="1:13" ht="13.8" hidden="1" x14ac:dyDescent="0.25">
      <c r="A62" s="92" t="s">
        <v>692</v>
      </c>
      <c r="B62" s="369" t="s">
        <v>341</v>
      </c>
      <c r="C62" s="370"/>
      <c r="D62" s="324">
        <v>1992</v>
      </c>
      <c r="E62" s="324" t="s">
        <v>4</v>
      </c>
      <c r="F62" s="324" t="s">
        <v>292</v>
      </c>
      <c r="G62" s="324"/>
      <c r="H62" s="372">
        <v>66</v>
      </c>
      <c r="I62" s="181"/>
      <c r="J62" s="181"/>
      <c r="K62" s="182"/>
      <c r="L62" s="371" t="s">
        <v>347</v>
      </c>
      <c r="M62" s="186"/>
    </row>
    <row r="63" spans="1:13" ht="13.8" hidden="1" x14ac:dyDescent="0.25">
      <c r="A63" s="92" t="s">
        <v>692</v>
      </c>
      <c r="B63" s="369" t="s">
        <v>451</v>
      </c>
      <c r="C63" s="370"/>
      <c r="D63" s="324">
        <v>2000</v>
      </c>
      <c r="E63" s="324" t="s">
        <v>4</v>
      </c>
      <c r="F63" s="324" t="s">
        <v>219</v>
      </c>
      <c r="G63" s="324" t="s">
        <v>392</v>
      </c>
      <c r="H63" s="372">
        <v>65</v>
      </c>
      <c r="I63" s="181"/>
      <c r="J63" s="181"/>
      <c r="K63" s="182"/>
      <c r="L63" s="371" t="s">
        <v>402</v>
      </c>
      <c r="M63" s="186"/>
    </row>
    <row r="64" spans="1:13" ht="13.8" hidden="1" x14ac:dyDescent="0.25">
      <c r="A64" s="92" t="s">
        <v>692</v>
      </c>
      <c r="B64" s="369" t="s">
        <v>452</v>
      </c>
      <c r="C64" s="370"/>
      <c r="D64" s="324">
        <v>2000</v>
      </c>
      <c r="E64" s="324" t="s">
        <v>5</v>
      </c>
      <c r="F64" s="324" t="s">
        <v>203</v>
      </c>
      <c r="G64" s="324"/>
      <c r="H64" s="372">
        <v>65</v>
      </c>
      <c r="I64" s="181"/>
      <c r="J64" s="181"/>
      <c r="K64" s="182"/>
      <c r="L64" s="371" t="s">
        <v>465</v>
      </c>
      <c r="M64" s="186"/>
    </row>
    <row r="65" spans="1:13" ht="13.8" hidden="1" x14ac:dyDescent="0.25">
      <c r="A65" s="92" t="s">
        <v>692</v>
      </c>
      <c r="B65" s="369" t="s">
        <v>453</v>
      </c>
      <c r="C65" s="370"/>
      <c r="D65" s="324">
        <v>1986</v>
      </c>
      <c r="E65" s="324" t="s">
        <v>4</v>
      </c>
      <c r="F65" s="324" t="s">
        <v>203</v>
      </c>
      <c r="G65" s="324"/>
      <c r="H65" s="372">
        <v>64</v>
      </c>
      <c r="I65" s="181"/>
      <c r="J65" s="181"/>
      <c r="K65" s="182"/>
      <c r="L65" s="371" t="s">
        <v>466</v>
      </c>
      <c r="M65" s="186"/>
    </row>
    <row r="66" spans="1:13" ht="13.8" hidden="1" x14ac:dyDescent="0.25">
      <c r="A66" s="92" t="s">
        <v>692</v>
      </c>
      <c r="B66" s="369" t="s">
        <v>454</v>
      </c>
      <c r="C66" s="370"/>
      <c r="D66" s="324">
        <v>1983</v>
      </c>
      <c r="E66" s="324" t="s">
        <v>4</v>
      </c>
      <c r="F66" s="324" t="s">
        <v>245</v>
      </c>
      <c r="G66" s="324"/>
      <c r="H66" s="372">
        <v>61</v>
      </c>
      <c r="I66" s="181"/>
      <c r="J66" s="181"/>
      <c r="K66" s="182"/>
      <c r="L66" s="371" t="s">
        <v>144</v>
      </c>
      <c r="M66" s="186"/>
    </row>
    <row r="67" spans="1:13" ht="13.8" hidden="1" x14ac:dyDescent="0.25">
      <c r="A67" s="92" t="s">
        <v>692</v>
      </c>
      <c r="B67" s="369" t="s">
        <v>455</v>
      </c>
      <c r="C67" s="370"/>
      <c r="D67" s="324">
        <v>1987</v>
      </c>
      <c r="E67" s="324" t="s">
        <v>4</v>
      </c>
      <c r="F67" s="324" t="s">
        <v>284</v>
      </c>
      <c r="G67" s="324" t="s">
        <v>456</v>
      </c>
      <c r="H67" s="372">
        <v>60</v>
      </c>
      <c r="I67" s="181"/>
      <c r="J67" s="181"/>
      <c r="K67" s="182"/>
      <c r="L67" s="371" t="s">
        <v>467</v>
      </c>
      <c r="M67" s="186"/>
    </row>
    <row r="68" spans="1:13" ht="13.8" hidden="1" x14ac:dyDescent="0.25">
      <c r="A68" s="92" t="s">
        <v>692</v>
      </c>
      <c r="B68" s="369" t="s">
        <v>457</v>
      </c>
      <c r="C68" s="370"/>
      <c r="D68" s="324">
        <v>1989</v>
      </c>
      <c r="E68" s="324" t="s">
        <v>5</v>
      </c>
      <c r="F68" s="324" t="s">
        <v>282</v>
      </c>
      <c r="G68" s="324"/>
      <c r="H68" s="372">
        <v>60</v>
      </c>
      <c r="I68" s="181"/>
      <c r="J68" s="181"/>
      <c r="K68" s="182"/>
      <c r="L68" s="371" t="s">
        <v>443</v>
      </c>
      <c r="M68" s="186"/>
    </row>
    <row r="69" spans="1:13" ht="13.8" hidden="1" x14ac:dyDescent="0.25">
      <c r="A69" s="92" t="s">
        <v>692</v>
      </c>
      <c r="B69" s="369" t="s">
        <v>458</v>
      </c>
      <c r="C69" s="370"/>
      <c r="D69" s="324">
        <v>1985</v>
      </c>
      <c r="E69" s="324" t="s">
        <v>5</v>
      </c>
      <c r="F69" s="324" t="s">
        <v>275</v>
      </c>
      <c r="G69" s="324"/>
      <c r="H69" s="372">
        <v>54</v>
      </c>
      <c r="I69" s="181"/>
      <c r="J69" s="181"/>
      <c r="K69" s="182"/>
      <c r="L69" s="371" t="s">
        <v>468</v>
      </c>
      <c r="M69" s="186"/>
    </row>
    <row r="70" spans="1:13" ht="13.8" hidden="1" x14ac:dyDescent="0.25">
      <c r="A70" s="92" t="s">
        <v>693</v>
      </c>
      <c r="B70" s="369" t="s">
        <v>469</v>
      </c>
      <c r="C70" s="370"/>
      <c r="D70" s="324">
        <v>1998</v>
      </c>
      <c r="E70" s="324" t="s">
        <v>3</v>
      </c>
      <c r="F70" s="324" t="s">
        <v>289</v>
      </c>
      <c r="G70" s="324" t="s">
        <v>470</v>
      </c>
      <c r="H70" s="372">
        <v>99</v>
      </c>
      <c r="I70" s="181"/>
      <c r="J70" s="181"/>
      <c r="K70" s="182"/>
      <c r="L70" s="371" t="s">
        <v>478</v>
      </c>
      <c r="M70" s="186"/>
    </row>
    <row r="71" spans="1:13" ht="13.8" hidden="1" x14ac:dyDescent="0.25">
      <c r="A71" s="92" t="s">
        <v>693</v>
      </c>
      <c r="B71" s="369" t="s">
        <v>313</v>
      </c>
      <c r="C71" s="370"/>
      <c r="D71" s="324">
        <v>1996</v>
      </c>
      <c r="E71" s="324" t="s">
        <v>3</v>
      </c>
      <c r="F71" s="324" t="s">
        <v>245</v>
      </c>
      <c r="G71" s="324"/>
      <c r="H71" s="372">
        <v>88</v>
      </c>
      <c r="I71" s="181"/>
      <c r="J71" s="181"/>
      <c r="K71" s="182"/>
      <c r="L71" s="371" t="s">
        <v>479</v>
      </c>
      <c r="M71" s="186"/>
    </row>
    <row r="72" spans="1:13" ht="13.8" hidden="1" x14ac:dyDescent="0.25">
      <c r="A72" s="92" t="s">
        <v>693</v>
      </c>
      <c r="B72" s="369" t="s">
        <v>339</v>
      </c>
      <c r="C72" s="370"/>
      <c r="D72" s="324">
        <v>1989</v>
      </c>
      <c r="E72" s="324" t="s">
        <v>3</v>
      </c>
      <c r="F72" s="324" t="s">
        <v>471</v>
      </c>
      <c r="G72" s="324" t="s">
        <v>388</v>
      </c>
      <c r="H72" s="372">
        <v>87</v>
      </c>
      <c r="I72" s="181"/>
      <c r="J72" s="181"/>
      <c r="K72" s="182"/>
      <c r="L72" s="371" t="s">
        <v>340</v>
      </c>
      <c r="M72" s="186"/>
    </row>
    <row r="73" spans="1:13" ht="13.8" hidden="1" x14ac:dyDescent="0.25">
      <c r="A73" s="92" t="s">
        <v>693</v>
      </c>
      <c r="B73" s="369" t="s">
        <v>157</v>
      </c>
      <c r="C73" s="370"/>
      <c r="D73" s="324">
        <v>1978</v>
      </c>
      <c r="E73" s="324" t="s">
        <v>139</v>
      </c>
      <c r="F73" s="324" t="s">
        <v>149</v>
      </c>
      <c r="G73" s="324" t="s">
        <v>150</v>
      </c>
      <c r="H73" s="372">
        <v>85</v>
      </c>
      <c r="I73" s="181"/>
      <c r="J73" s="181"/>
      <c r="K73" s="182"/>
      <c r="L73" s="371" t="s">
        <v>153</v>
      </c>
      <c r="M73" s="186"/>
    </row>
    <row r="74" spans="1:13" ht="13.8" hidden="1" x14ac:dyDescent="0.25">
      <c r="A74" s="92" t="s">
        <v>693</v>
      </c>
      <c r="B74" s="369" t="s">
        <v>60</v>
      </c>
      <c r="C74" s="370"/>
      <c r="D74" s="324">
        <v>1999</v>
      </c>
      <c r="E74" s="324" t="s">
        <v>3</v>
      </c>
      <c r="F74" s="324" t="s">
        <v>292</v>
      </c>
      <c r="G74" s="324"/>
      <c r="H74" s="372">
        <v>84</v>
      </c>
      <c r="I74" s="181"/>
      <c r="J74" s="181"/>
      <c r="K74" s="182"/>
      <c r="L74" s="371" t="s">
        <v>348</v>
      </c>
      <c r="M74" s="186"/>
    </row>
    <row r="75" spans="1:13" ht="13.8" hidden="1" x14ac:dyDescent="0.25">
      <c r="A75" s="92" t="s">
        <v>693</v>
      </c>
      <c r="B75" s="369" t="s">
        <v>156</v>
      </c>
      <c r="C75" s="370"/>
      <c r="D75" s="324">
        <v>2003</v>
      </c>
      <c r="E75" s="324" t="s">
        <v>5</v>
      </c>
      <c r="F75" s="324" t="s">
        <v>149</v>
      </c>
      <c r="G75" s="324"/>
      <c r="H75" s="372">
        <v>82</v>
      </c>
      <c r="I75" s="181"/>
      <c r="J75" s="181"/>
      <c r="K75" s="182"/>
      <c r="L75" s="371" t="s">
        <v>155</v>
      </c>
      <c r="M75" s="186"/>
    </row>
    <row r="76" spans="1:13" ht="13.8" hidden="1" x14ac:dyDescent="0.25">
      <c r="A76" s="92" t="s">
        <v>693</v>
      </c>
      <c r="B76" s="369" t="s">
        <v>472</v>
      </c>
      <c r="C76" s="370"/>
      <c r="D76" s="324">
        <v>1990</v>
      </c>
      <c r="E76" s="324" t="s">
        <v>4</v>
      </c>
      <c r="F76" s="324" t="s">
        <v>274</v>
      </c>
      <c r="G76" s="324" t="s">
        <v>388</v>
      </c>
      <c r="H76" s="372">
        <v>80</v>
      </c>
      <c r="I76" s="181"/>
      <c r="J76" s="181"/>
      <c r="K76" s="182"/>
      <c r="L76" s="371" t="s">
        <v>480</v>
      </c>
      <c r="M76" s="186"/>
    </row>
    <row r="77" spans="1:13" ht="13.8" hidden="1" x14ac:dyDescent="0.25">
      <c r="A77" s="92" t="s">
        <v>693</v>
      </c>
      <c r="B77" s="369" t="s">
        <v>473</v>
      </c>
      <c r="C77" s="370"/>
      <c r="D77" s="324">
        <v>1989</v>
      </c>
      <c r="E77" s="324" t="s">
        <v>5</v>
      </c>
      <c r="F77" s="324" t="s">
        <v>294</v>
      </c>
      <c r="G77" s="324"/>
      <c r="H77" s="372">
        <v>77</v>
      </c>
      <c r="I77" s="181"/>
      <c r="J77" s="181"/>
      <c r="K77" s="182"/>
      <c r="L77" s="371" t="s">
        <v>481</v>
      </c>
      <c r="M77" s="186"/>
    </row>
    <row r="78" spans="1:13" ht="13.8" hidden="1" x14ac:dyDescent="0.25">
      <c r="A78" s="92" t="s">
        <v>693</v>
      </c>
      <c r="B78" s="369" t="s">
        <v>344</v>
      </c>
      <c r="C78" s="370"/>
      <c r="D78" s="324">
        <v>1988</v>
      </c>
      <c r="E78" s="324" t="s">
        <v>4</v>
      </c>
      <c r="F78" s="324" t="s">
        <v>286</v>
      </c>
      <c r="G78" s="324" t="s">
        <v>388</v>
      </c>
      <c r="H78" s="372">
        <v>72</v>
      </c>
      <c r="I78" s="181"/>
      <c r="J78" s="181"/>
      <c r="K78" s="182"/>
      <c r="L78" s="371" t="s">
        <v>350</v>
      </c>
      <c r="M78" s="186"/>
    </row>
    <row r="79" spans="1:13" ht="13.8" hidden="1" x14ac:dyDescent="0.25">
      <c r="A79" s="92" t="s">
        <v>693</v>
      </c>
      <c r="B79" s="369" t="s">
        <v>474</v>
      </c>
      <c r="C79" s="370"/>
      <c r="D79" s="324">
        <v>2002</v>
      </c>
      <c r="E79" s="324" t="s">
        <v>4</v>
      </c>
      <c r="F79" s="324" t="s">
        <v>273</v>
      </c>
      <c r="G79" s="324" t="s">
        <v>384</v>
      </c>
      <c r="H79" s="372">
        <v>72</v>
      </c>
      <c r="I79" s="181"/>
      <c r="J79" s="181"/>
      <c r="K79" s="182"/>
      <c r="L79" s="371" t="s">
        <v>482</v>
      </c>
      <c r="M79" s="186"/>
    </row>
    <row r="80" spans="1:13" ht="13.8" hidden="1" x14ac:dyDescent="0.25">
      <c r="A80" s="92" t="s">
        <v>693</v>
      </c>
      <c r="B80" s="369" t="s">
        <v>475</v>
      </c>
      <c r="C80" s="370"/>
      <c r="D80" s="324">
        <v>1994</v>
      </c>
      <c r="E80" s="324" t="s">
        <v>4</v>
      </c>
      <c r="F80" s="324" t="s">
        <v>207</v>
      </c>
      <c r="G80" s="324"/>
      <c r="H80" s="372">
        <v>71</v>
      </c>
      <c r="I80" s="181"/>
      <c r="J80" s="181"/>
      <c r="K80" s="182"/>
      <c r="L80" s="371" t="s">
        <v>483</v>
      </c>
      <c r="M80" s="186"/>
    </row>
    <row r="81" spans="1:13" ht="13.8" hidden="1" x14ac:dyDescent="0.25">
      <c r="A81" s="92" t="s">
        <v>693</v>
      </c>
      <c r="B81" s="369" t="s">
        <v>357</v>
      </c>
      <c r="C81" s="370"/>
      <c r="D81" s="324">
        <v>2001</v>
      </c>
      <c r="E81" s="324" t="s">
        <v>3</v>
      </c>
      <c r="F81" s="324" t="s">
        <v>229</v>
      </c>
      <c r="G81" s="324" t="s">
        <v>432</v>
      </c>
      <c r="H81" s="372">
        <v>70</v>
      </c>
      <c r="I81" s="181"/>
      <c r="J81" s="181"/>
      <c r="K81" s="182"/>
      <c r="L81" s="371" t="s">
        <v>358</v>
      </c>
      <c r="M81" s="186"/>
    </row>
    <row r="82" spans="1:13" ht="13.8" hidden="1" x14ac:dyDescent="0.25">
      <c r="A82" s="92" t="s">
        <v>693</v>
      </c>
      <c r="B82" s="369" t="s">
        <v>476</v>
      </c>
      <c r="C82" s="370"/>
      <c r="D82" s="324">
        <v>1997</v>
      </c>
      <c r="E82" s="324" t="s">
        <v>5</v>
      </c>
      <c r="F82" s="324" t="s">
        <v>174</v>
      </c>
      <c r="G82" s="324"/>
      <c r="H82" s="372">
        <v>69</v>
      </c>
      <c r="I82" s="181"/>
      <c r="J82" s="181"/>
      <c r="K82" s="182"/>
      <c r="L82" s="371" t="s">
        <v>144</v>
      </c>
      <c r="M82" s="186"/>
    </row>
    <row r="83" spans="1:13" ht="13.8" hidden="1" x14ac:dyDescent="0.25">
      <c r="A83" s="92" t="s">
        <v>693</v>
      </c>
      <c r="B83" s="369" t="s">
        <v>342</v>
      </c>
      <c r="C83" s="370"/>
      <c r="D83" s="324">
        <v>1990</v>
      </c>
      <c r="E83" s="324" t="s">
        <v>4</v>
      </c>
      <c r="F83" s="324" t="s">
        <v>292</v>
      </c>
      <c r="G83" s="324"/>
      <c r="H83" s="372">
        <v>67</v>
      </c>
      <c r="I83" s="181"/>
      <c r="J83" s="181"/>
      <c r="K83" s="182"/>
      <c r="L83" s="371" t="s">
        <v>349</v>
      </c>
      <c r="M83" s="186"/>
    </row>
    <row r="84" spans="1:13" ht="13.8" hidden="1" x14ac:dyDescent="0.25">
      <c r="A84" s="92" t="s">
        <v>693</v>
      </c>
      <c r="B84" s="369" t="s">
        <v>141</v>
      </c>
      <c r="C84" s="370"/>
      <c r="D84" s="324">
        <v>1986</v>
      </c>
      <c r="E84" s="324" t="s">
        <v>4</v>
      </c>
      <c r="F84" s="324" t="s">
        <v>97</v>
      </c>
      <c r="G84" s="324" t="s">
        <v>140</v>
      </c>
      <c r="H84" s="372">
        <v>65</v>
      </c>
      <c r="I84" s="181"/>
      <c r="J84" s="181"/>
      <c r="K84" s="182"/>
      <c r="L84" s="371" t="s">
        <v>120</v>
      </c>
      <c r="M84" s="186"/>
    </row>
    <row r="85" spans="1:13" ht="13.8" hidden="1" x14ac:dyDescent="0.25">
      <c r="A85" s="92" t="s">
        <v>693</v>
      </c>
      <c r="B85" s="369" t="s">
        <v>356</v>
      </c>
      <c r="C85" s="370"/>
      <c r="D85" s="324">
        <v>1998</v>
      </c>
      <c r="E85" s="324" t="s">
        <v>3</v>
      </c>
      <c r="F85" s="324" t="s">
        <v>229</v>
      </c>
      <c r="G85" s="324" t="s">
        <v>432</v>
      </c>
      <c r="H85" s="372">
        <v>60</v>
      </c>
      <c r="I85" s="181"/>
      <c r="J85" s="181"/>
      <c r="K85" s="182"/>
      <c r="L85" s="371" t="s">
        <v>358</v>
      </c>
      <c r="M85" s="186"/>
    </row>
    <row r="86" spans="1:13" ht="13.8" hidden="1" x14ac:dyDescent="0.25">
      <c r="A86" s="92" t="s">
        <v>693</v>
      </c>
      <c r="B86" s="369" t="s">
        <v>477</v>
      </c>
      <c r="C86" s="370"/>
      <c r="D86" s="324">
        <v>1988</v>
      </c>
      <c r="E86" s="324">
        <v>1</v>
      </c>
      <c r="F86" s="324" t="s">
        <v>273</v>
      </c>
      <c r="G86" s="324"/>
      <c r="H86" s="372">
        <v>36</v>
      </c>
      <c r="I86" s="181"/>
      <c r="J86" s="181"/>
      <c r="K86" s="182"/>
      <c r="L86" s="371" t="s">
        <v>349</v>
      </c>
      <c r="M86" s="186"/>
    </row>
    <row r="87" spans="1:13" ht="13.8" hidden="1" x14ac:dyDescent="0.25">
      <c r="A87" s="92" t="s">
        <v>694</v>
      </c>
      <c r="B87" s="369" t="s">
        <v>160</v>
      </c>
      <c r="C87" s="370"/>
      <c r="D87" s="324">
        <v>2004</v>
      </c>
      <c r="E87" s="324" t="s">
        <v>4</v>
      </c>
      <c r="F87" s="324" t="s">
        <v>149</v>
      </c>
      <c r="G87" s="324" t="s">
        <v>150</v>
      </c>
      <c r="H87" s="372">
        <v>62</v>
      </c>
      <c r="I87" s="181"/>
      <c r="J87" s="181"/>
      <c r="K87" s="182"/>
      <c r="L87" s="371" t="s">
        <v>151</v>
      </c>
      <c r="M87" s="186"/>
    </row>
    <row r="88" spans="1:13" ht="13.8" hidden="1" x14ac:dyDescent="0.25">
      <c r="A88" s="92" t="s">
        <v>694</v>
      </c>
      <c r="B88" s="369" t="s">
        <v>484</v>
      </c>
      <c r="C88" s="370"/>
      <c r="D88" s="324">
        <v>2000</v>
      </c>
      <c r="E88" s="324" t="s">
        <v>5</v>
      </c>
      <c r="F88" s="324" t="s">
        <v>219</v>
      </c>
      <c r="G88" s="324" t="s">
        <v>392</v>
      </c>
      <c r="H88" s="372">
        <v>51</v>
      </c>
      <c r="I88" s="181"/>
      <c r="J88" s="181"/>
      <c r="K88" s="182"/>
      <c r="L88" s="371" t="s">
        <v>402</v>
      </c>
      <c r="M88" s="186"/>
    </row>
    <row r="89" spans="1:13" ht="13.8" hidden="1" x14ac:dyDescent="0.25">
      <c r="A89" s="92" t="s">
        <v>694</v>
      </c>
      <c r="B89" s="369" t="s">
        <v>485</v>
      </c>
      <c r="C89" s="370"/>
      <c r="D89" s="324">
        <v>1991</v>
      </c>
      <c r="E89" s="324" t="s">
        <v>4</v>
      </c>
      <c r="F89" s="324" t="s">
        <v>273</v>
      </c>
      <c r="G89" s="324" t="s">
        <v>384</v>
      </c>
      <c r="H89" s="372">
        <v>50</v>
      </c>
      <c r="I89" s="181"/>
      <c r="J89" s="181"/>
      <c r="K89" s="182"/>
      <c r="L89" s="371" t="s">
        <v>486</v>
      </c>
      <c r="M89" s="186"/>
    </row>
    <row r="90" spans="1:13" ht="13.8" hidden="1" x14ac:dyDescent="0.25">
      <c r="A90" s="92" t="s">
        <v>694</v>
      </c>
      <c r="B90" s="369" t="s">
        <v>374</v>
      </c>
      <c r="C90" s="370"/>
      <c r="D90" s="324">
        <v>2003</v>
      </c>
      <c r="E90" s="324" t="s">
        <v>5</v>
      </c>
      <c r="F90" s="324" t="s">
        <v>203</v>
      </c>
      <c r="G90" s="324"/>
      <c r="H90" s="372">
        <v>44</v>
      </c>
      <c r="I90" s="181"/>
      <c r="J90" s="181"/>
      <c r="K90" s="182"/>
      <c r="L90" s="371" t="s">
        <v>367</v>
      </c>
      <c r="M90" s="186"/>
    </row>
    <row r="91" spans="1:13" ht="13.8" hidden="1" x14ac:dyDescent="0.25">
      <c r="A91" s="92" t="s">
        <v>694</v>
      </c>
      <c r="B91" s="369" t="s">
        <v>158</v>
      </c>
      <c r="C91" s="370"/>
      <c r="D91" s="324">
        <v>2007</v>
      </c>
      <c r="E91" s="324">
        <v>1</v>
      </c>
      <c r="F91" s="324" t="s">
        <v>149</v>
      </c>
      <c r="G91" s="324" t="s">
        <v>150</v>
      </c>
      <c r="H91" s="372">
        <v>42</v>
      </c>
      <c r="I91" s="181"/>
      <c r="J91" s="181"/>
      <c r="K91" s="182"/>
      <c r="L91" s="371" t="s">
        <v>151</v>
      </c>
      <c r="M91" s="186"/>
    </row>
    <row r="92" spans="1:13" ht="13.8" hidden="1" x14ac:dyDescent="0.25">
      <c r="A92" s="92" t="s">
        <v>694</v>
      </c>
      <c r="B92" s="369" t="s">
        <v>487</v>
      </c>
      <c r="C92" s="370"/>
      <c r="D92" s="324">
        <v>1974</v>
      </c>
      <c r="E92" s="324" t="s">
        <v>3</v>
      </c>
      <c r="F92" s="324" t="s">
        <v>229</v>
      </c>
      <c r="G92" s="324" t="s">
        <v>432</v>
      </c>
      <c r="H92" s="372">
        <v>41</v>
      </c>
      <c r="I92" s="181"/>
      <c r="J92" s="181"/>
      <c r="K92" s="182"/>
      <c r="L92" s="371" t="s">
        <v>358</v>
      </c>
      <c r="M92" s="186"/>
    </row>
    <row r="93" spans="1:13" ht="13.8" hidden="1" x14ac:dyDescent="0.25">
      <c r="A93" s="92" t="s">
        <v>694</v>
      </c>
      <c r="B93" s="369" t="s">
        <v>372</v>
      </c>
      <c r="C93" s="370"/>
      <c r="D93" s="324">
        <v>2001</v>
      </c>
      <c r="E93" s="324" t="s">
        <v>5</v>
      </c>
      <c r="F93" s="324" t="s">
        <v>203</v>
      </c>
      <c r="G93" s="324"/>
      <c r="H93" s="372">
        <v>37</v>
      </c>
      <c r="I93" s="181"/>
      <c r="J93" s="181"/>
      <c r="K93" s="182"/>
      <c r="L93" s="371" t="s">
        <v>376</v>
      </c>
      <c r="M93" s="186"/>
    </row>
    <row r="94" spans="1:13" ht="13.8" hidden="1" x14ac:dyDescent="0.25">
      <c r="A94" s="92" t="s">
        <v>694</v>
      </c>
      <c r="B94" s="369" t="s">
        <v>373</v>
      </c>
      <c r="C94" s="370"/>
      <c r="D94" s="324">
        <v>2003</v>
      </c>
      <c r="E94" s="324" t="s">
        <v>5</v>
      </c>
      <c r="F94" s="324" t="s">
        <v>203</v>
      </c>
      <c r="G94" s="324"/>
      <c r="H94" s="372">
        <v>35</v>
      </c>
      <c r="I94" s="181"/>
      <c r="J94" s="181"/>
      <c r="K94" s="182"/>
      <c r="L94" s="371" t="s">
        <v>367</v>
      </c>
      <c r="M94" s="186"/>
    </row>
    <row r="95" spans="1:13" ht="13.8" hidden="1" x14ac:dyDescent="0.25">
      <c r="A95" s="92" t="s">
        <v>694</v>
      </c>
      <c r="B95" s="369" t="s">
        <v>159</v>
      </c>
      <c r="C95" s="370"/>
      <c r="D95" s="324">
        <v>2003</v>
      </c>
      <c r="E95" s="324" t="s">
        <v>4</v>
      </c>
      <c r="F95" s="324" t="s">
        <v>149</v>
      </c>
      <c r="G95" s="324" t="s">
        <v>150</v>
      </c>
      <c r="H95" s="372">
        <v>32</v>
      </c>
      <c r="I95" s="181"/>
      <c r="J95" s="181"/>
      <c r="K95" s="182"/>
      <c r="L95" s="371" t="s">
        <v>151</v>
      </c>
      <c r="M95" s="186"/>
    </row>
    <row r="96" spans="1:13" ht="13.8" hidden="1" x14ac:dyDescent="0.25">
      <c r="A96" s="92" t="s">
        <v>694</v>
      </c>
      <c r="B96" s="369" t="s">
        <v>488</v>
      </c>
      <c r="C96" s="370"/>
      <c r="D96" s="324">
        <v>1990</v>
      </c>
      <c r="E96" s="324" t="s">
        <v>4</v>
      </c>
      <c r="F96" s="324" t="s">
        <v>294</v>
      </c>
      <c r="G96" s="324"/>
      <c r="H96" s="372">
        <v>10</v>
      </c>
      <c r="I96" s="181"/>
      <c r="J96" s="181"/>
      <c r="K96" s="182"/>
      <c r="L96" s="371" t="s">
        <v>489</v>
      </c>
      <c r="M96" s="186"/>
    </row>
    <row r="97" spans="1:13" ht="13.8" hidden="1" x14ac:dyDescent="0.25">
      <c r="A97" s="92" t="s">
        <v>694</v>
      </c>
      <c r="B97" s="369" t="s">
        <v>124</v>
      </c>
      <c r="C97" s="370"/>
      <c r="D97" s="324">
        <v>2002</v>
      </c>
      <c r="E97" s="324" t="s">
        <v>5</v>
      </c>
      <c r="F97" s="324" t="s">
        <v>97</v>
      </c>
      <c r="G97" s="324" t="s">
        <v>140</v>
      </c>
      <c r="H97" s="372">
        <v>1</v>
      </c>
      <c r="I97" s="181"/>
      <c r="J97" s="181"/>
      <c r="K97" s="182"/>
      <c r="L97" s="371" t="s">
        <v>120</v>
      </c>
      <c r="M97" s="186"/>
    </row>
    <row r="98" spans="1:13" ht="13.8" hidden="1" x14ac:dyDescent="0.25">
      <c r="A98" s="92" t="s">
        <v>695</v>
      </c>
      <c r="B98" s="369" t="s">
        <v>162</v>
      </c>
      <c r="C98" s="370"/>
      <c r="D98" s="324">
        <v>1999</v>
      </c>
      <c r="E98" s="324" t="s">
        <v>3</v>
      </c>
      <c r="F98" s="324" t="s">
        <v>149</v>
      </c>
      <c r="G98" s="324" t="s">
        <v>150</v>
      </c>
      <c r="H98" s="372">
        <v>76</v>
      </c>
      <c r="I98" s="181"/>
      <c r="J98" s="181"/>
      <c r="K98" s="182"/>
      <c r="L98" s="371" t="s">
        <v>153</v>
      </c>
      <c r="M98" s="186"/>
    </row>
    <row r="99" spans="1:13" ht="13.8" hidden="1" x14ac:dyDescent="0.25">
      <c r="A99" s="92" t="s">
        <v>695</v>
      </c>
      <c r="B99" s="369" t="s">
        <v>490</v>
      </c>
      <c r="C99" s="370"/>
      <c r="D99" s="324">
        <v>1999</v>
      </c>
      <c r="E99" s="324" t="s">
        <v>4</v>
      </c>
      <c r="F99" s="324" t="s">
        <v>273</v>
      </c>
      <c r="G99" s="324" t="s">
        <v>384</v>
      </c>
      <c r="H99" s="372">
        <v>63</v>
      </c>
      <c r="I99" s="181"/>
      <c r="J99" s="181"/>
      <c r="K99" s="182"/>
      <c r="L99" s="371" t="s">
        <v>500</v>
      </c>
      <c r="M99" s="186"/>
    </row>
    <row r="100" spans="1:13" ht="13.8" hidden="1" x14ac:dyDescent="0.25">
      <c r="A100" s="92" t="s">
        <v>695</v>
      </c>
      <c r="B100" s="369" t="s">
        <v>491</v>
      </c>
      <c r="C100" s="370"/>
      <c r="D100" s="324">
        <v>2006</v>
      </c>
      <c r="E100" s="324" t="s">
        <v>4</v>
      </c>
      <c r="F100" s="324" t="s">
        <v>229</v>
      </c>
      <c r="G100" s="324" t="s">
        <v>432</v>
      </c>
      <c r="H100" s="372">
        <v>49</v>
      </c>
      <c r="I100" s="181"/>
      <c r="J100" s="181"/>
      <c r="K100" s="182"/>
      <c r="L100" s="371" t="s">
        <v>358</v>
      </c>
      <c r="M100" s="186"/>
    </row>
    <row r="101" spans="1:13" ht="13.8" hidden="1" x14ac:dyDescent="0.25">
      <c r="A101" s="92" t="s">
        <v>695</v>
      </c>
      <c r="B101" s="369" t="s">
        <v>492</v>
      </c>
      <c r="C101" s="370"/>
      <c r="D101" s="324">
        <v>1999</v>
      </c>
      <c r="E101" s="324" t="s">
        <v>4</v>
      </c>
      <c r="F101" s="324" t="s">
        <v>207</v>
      </c>
      <c r="G101" s="324"/>
      <c r="H101" s="372">
        <v>46</v>
      </c>
      <c r="I101" s="181"/>
      <c r="J101" s="181"/>
      <c r="K101" s="182"/>
      <c r="L101" s="371" t="s">
        <v>395</v>
      </c>
      <c r="M101" s="186"/>
    </row>
    <row r="102" spans="1:13" ht="13.8" hidden="1" x14ac:dyDescent="0.25">
      <c r="A102" s="92" t="s">
        <v>695</v>
      </c>
      <c r="B102" s="369" t="s">
        <v>375</v>
      </c>
      <c r="C102" s="370"/>
      <c r="D102" s="324">
        <v>2005</v>
      </c>
      <c r="E102" s="324">
        <v>1</v>
      </c>
      <c r="F102" s="324" t="s">
        <v>203</v>
      </c>
      <c r="G102" s="324"/>
      <c r="H102" s="372">
        <v>37</v>
      </c>
      <c r="I102" s="181"/>
      <c r="J102" s="181"/>
      <c r="K102" s="182"/>
      <c r="L102" s="371" t="s">
        <v>367</v>
      </c>
      <c r="M102" s="186"/>
    </row>
    <row r="103" spans="1:13" ht="13.8" hidden="1" x14ac:dyDescent="0.25">
      <c r="A103" s="92" t="s">
        <v>695</v>
      </c>
      <c r="B103" s="369" t="s">
        <v>181</v>
      </c>
      <c r="C103" s="370"/>
      <c r="D103" s="324">
        <v>2006</v>
      </c>
      <c r="E103" s="324" t="s">
        <v>5</v>
      </c>
      <c r="F103" s="324" t="s">
        <v>174</v>
      </c>
      <c r="G103" s="324"/>
      <c r="H103" s="372">
        <v>35</v>
      </c>
      <c r="I103" s="181"/>
      <c r="J103" s="181"/>
      <c r="K103" s="182"/>
      <c r="L103" s="371" t="s">
        <v>182</v>
      </c>
      <c r="M103" s="186"/>
    </row>
    <row r="104" spans="1:13" ht="13.8" hidden="1" x14ac:dyDescent="0.25">
      <c r="A104" s="92" t="s">
        <v>695</v>
      </c>
      <c r="B104" s="369" t="s">
        <v>493</v>
      </c>
      <c r="C104" s="370"/>
      <c r="D104" s="324">
        <v>2003</v>
      </c>
      <c r="E104" s="324">
        <v>1</v>
      </c>
      <c r="F104" s="324" t="s">
        <v>207</v>
      </c>
      <c r="G104" s="324"/>
      <c r="H104" s="372">
        <v>31</v>
      </c>
      <c r="I104" s="181"/>
      <c r="J104" s="181"/>
      <c r="K104" s="182"/>
      <c r="L104" s="371" t="s">
        <v>353</v>
      </c>
      <c r="M104" s="186"/>
    </row>
    <row r="105" spans="1:13" ht="13.8" hidden="1" x14ac:dyDescent="0.25">
      <c r="A105" s="92" t="s">
        <v>695</v>
      </c>
      <c r="B105" s="369" t="s">
        <v>494</v>
      </c>
      <c r="C105" s="370"/>
      <c r="D105" s="324">
        <v>2002</v>
      </c>
      <c r="E105" s="324" t="s">
        <v>5</v>
      </c>
      <c r="F105" s="324" t="s">
        <v>219</v>
      </c>
      <c r="G105" s="324" t="s">
        <v>392</v>
      </c>
      <c r="H105" s="372">
        <v>27</v>
      </c>
      <c r="I105" s="181"/>
      <c r="J105" s="181"/>
      <c r="K105" s="182"/>
      <c r="L105" s="371" t="s">
        <v>501</v>
      </c>
      <c r="M105" s="186"/>
    </row>
    <row r="106" spans="1:13" ht="13.8" hidden="1" x14ac:dyDescent="0.25">
      <c r="A106" s="92" t="s">
        <v>695</v>
      </c>
      <c r="B106" s="369" t="s">
        <v>163</v>
      </c>
      <c r="C106" s="370"/>
      <c r="D106" s="324">
        <v>2004</v>
      </c>
      <c r="E106" s="324">
        <v>1</v>
      </c>
      <c r="F106" s="324" t="s">
        <v>149</v>
      </c>
      <c r="G106" s="324"/>
      <c r="H106" s="372">
        <v>26</v>
      </c>
      <c r="I106" s="181"/>
      <c r="J106" s="181"/>
      <c r="K106" s="182"/>
      <c r="L106" s="371" t="s">
        <v>502</v>
      </c>
      <c r="M106" s="186"/>
    </row>
    <row r="107" spans="1:13" ht="13.8" hidden="1" x14ac:dyDescent="0.25">
      <c r="A107" s="92" t="s">
        <v>695</v>
      </c>
      <c r="B107" s="369" t="s">
        <v>495</v>
      </c>
      <c r="C107" s="370"/>
      <c r="D107" s="324">
        <v>1995</v>
      </c>
      <c r="E107" s="324" t="s">
        <v>5</v>
      </c>
      <c r="F107" s="324" t="s">
        <v>286</v>
      </c>
      <c r="G107" s="324"/>
      <c r="H107" s="372">
        <v>20</v>
      </c>
      <c r="I107" s="181"/>
      <c r="J107" s="181"/>
      <c r="K107" s="182"/>
      <c r="L107" s="371" t="s">
        <v>503</v>
      </c>
      <c r="M107" s="186"/>
    </row>
    <row r="108" spans="1:13" ht="13.8" hidden="1" x14ac:dyDescent="0.25">
      <c r="A108" s="92" t="s">
        <v>695</v>
      </c>
      <c r="B108" s="369" t="s">
        <v>496</v>
      </c>
      <c r="C108" s="370"/>
      <c r="D108" s="324">
        <v>1993</v>
      </c>
      <c r="E108" s="324" t="s">
        <v>5</v>
      </c>
      <c r="F108" s="324" t="s">
        <v>286</v>
      </c>
      <c r="G108" s="324" t="s">
        <v>388</v>
      </c>
      <c r="H108" s="372">
        <v>19</v>
      </c>
      <c r="I108" s="181"/>
      <c r="J108" s="181"/>
      <c r="K108" s="182"/>
      <c r="L108" s="371" t="s">
        <v>504</v>
      </c>
      <c r="M108" s="186"/>
    </row>
    <row r="109" spans="1:13" ht="13.8" hidden="1" x14ac:dyDescent="0.25">
      <c r="A109" s="92" t="s">
        <v>695</v>
      </c>
      <c r="B109" s="369" t="s">
        <v>497</v>
      </c>
      <c r="C109" s="370"/>
      <c r="D109" s="324">
        <v>1999</v>
      </c>
      <c r="E109" s="324" t="s">
        <v>5</v>
      </c>
      <c r="F109" s="324" t="s">
        <v>292</v>
      </c>
      <c r="G109" s="324"/>
      <c r="H109" s="372">
        <v>8</v>
      </c>
      <c r="I109" s="181"/>
      <c r="J109" s="181"/>
      <c r="K109" s="182"/>
      <c r="L109" s="371" t="s">
        <v>505</v>
      </c>
      <c r="M109" s="186"/>
    </row>
    <row r="110" spans="1:13" ht="13.8" hidden="1" x14ac:dyDescent="0.25">
      <c r="A110" s="92" t="s">
        <v>695</v>
      </c>
      <c r="B110" s="369" t="s">
        <v>498</v>
      </c>
      <c r="C110" s="370"/>
      <c r="D110" s="324">
        <v>2004</v>
      </c>
      <c r="E110" s="324" t="s">
        <v>5</v>
      </c>
      <c r="F110" s="324" t="s">
        <v>97</v>
      </c>
      <c r="G110" s="324" t="s">
        <v>499</v>
      </c>
      <c r="H110" s="372">
        <v>1</v>
      </c>
      <c r="I110" s="181"/>
      <c r="J110" s="181"/>
      <c r="K110" s="182"/>
      <c r="L110" s="371" t="s">
        <v>120</v>
      </c>
      <c r="M110" s="186"/>
    </row>
    <row r="111" spans="1:13" ht="13.8" hidden="1" x14ac:dyDescent="0.25">
      <c r="A111" s="92" t="s">
        <v>696</v>
      </c>
      <c r="B111" s="369" t="s">
        <v>506</v>
      </c>
      <c r="C111" s="370"/>
      <c r="D111" s="324">
        <v>1990</v>
      </c>
      <c r="E111" s="324" t="s">
        <v>3</v>
      </c>
      <c r="F111" s="324" t="s">
        <v>243</v>
      </c>
      <c r="G111" s="324"/>
      <c r="H111" s="372">
        <v>198</v>
      </c>
      <c r="I111" s="181"/>
      <c r="J111" s="181"/>
      <c r="K111" s="182"/>
      <c r="L111" s="371" t="s">
        <v>519</v>
      </c>
      <c r="M111" s="186"/>
    </row>
    <row r="112" spans="1:13" ht="13.8" hidden="1" x14ac:dyDescent="0.25">
      <c r="A112" s="92" t="s">
        <v>696</v>
      </c>
      <c r="B112" s="369" t="s">
        <v>164</v>
      </c>
      <c r="C112" s="370"/>
      <c r="D112" s="324">
        <v>1999</v>
      </c>
      <c r="E112" s="324" t="s">
        <v>3</v>
      </c>
      <c r="F112" s="324" t="s">
        <v>165</v>
      </c>
      <c r="G112" s="324" t="s">
        <v>166</v>
      </c>
      <c r="H112" s="372">
        <v>192</v>
      </c>
      <c r="I112" s="181"/>
      <c r="J112" s="181"/>
      <c r="K112" s="182"/>
      <c r="L112" s="371" t="s">
        <v>167</v>
      </c>
      <c r="M112" s="186"/>
    </row>
    <row r="113" spans="1:13" ht="13.8" hidden="1" x14ac:dyDescent="0.25">
      <c r="A113" s="92" t="s">
        <v>696</v>
      </c>
      <c r="B113" s="369" t="s">
        <v>161</v>
      </c>
      <c r="C113" s="370"/>
      <c r="D113" s="324">
        <v>1984</v>
      </c>
      <c r="E113" s="324" t="s">
        <v>3</v>
      </c>
      <c r="F113" s="324" t="s">
        <v>149</v>
      </c>
      <c r="G113" s="324" t="s">
        <v>150</v>
      </c>
      <c r="H113" s="372">
        <v>189</v>
      </c>
      <c r="I113" s="181"/>
      <c r="J113" s="181"/>
      <c r="K113" s="182"/>
      <c r="L113" s="371" t="s">
        <v>153</v>
      </c>
      <c r="M113" s="186"/>
    </row>
    <row r="114" spans="1:13" ht="13.8" hidden="1" x14ac:dyDescent="0.25">
      <c r="A114" s="92" t="s">
        <v>696</v>
      </c>
      <c r="B114" s="369" t="s">
        <v>507</v>
      </c>
      <c r="C114" s="370"/>
      <c r="D114" s="324">
        <v>1991</v>
      </c>
      <c r="E114" s="324" t="s">
        <v>3</v>
      </c>
      <c r="F114" s="324" t="s">
        <v>273</v>
      </c>
      <c r="G114" s="324" t="s">
        <v>384</v>
      </c>
      <c r="H114" s="372">
        <v>183</v>
      </c>
      <c r="I114" s="181"/>
      <c r="J114" s="181"/>
      <c r="K114" s="182"/>
      <c r="L114" s="371" t="s">
        <v>520</v>
      </c>
      <c r="M114" s="186"/>
    </row>
    <row r="115" spans="1:13" ht="13.8" hidden="1" x14ac:dyDescent="0.25">
      <c r="A115" s="92" t="s">
        <v>696</v>
      </c>
      <c r="B115" s="369" t="s">
        <v>509</v>
      </c>
      <c r="C115" s="370"/>
      <c r="D115" s="324">
        <v>2001</v>
      </c>
      <c r="E115" s="324" t="s">
        <v>5</v>
      </c>
      <c r="F115" s="324" t="s">
        <v>285</v>
      </c>
      <c r="G115" s="324" t="s">
        <v>510</v>
      </c>
      <c r="H115" s="372">
        <v>181</v>
      </c>
      <c r="I115" s="181"/>
      <c r="J115" s="181"/>
      <c r="K115" s="182"/>
      <c r="L115" s="371" t="s">
        <v>521</v>
      </c>
      <c r="M115" s="186"/>
    </row>
    <row r="116" spans="1:13" ht="13.8" hidden="1" x14ac:dyDescent="0.25">
      <c r="A116" s="92" t="s">
        <v>696</v>
      </c>
      <c r="B116" s="369" t="s">
        <v>511</v>
      </c>
      <c r="C116" s="370"/>
      <c r="D116" s="324">
        <v>1997</v>
      </c>
      <c r="E116" s="324" t="s">
        <v>4</v>
      </c>
      <c r="F116" s="324" t="s">
        <v>286</v>
      </c>
      <c r="G116" s="324" t="s">
        <v>388</v>
      </c>
      <c r="H116" s="372">
        <v>166</v>
      </c>
      <c r="I116" s="181"/>
      <c r="J116" s="181"/>
      <c r="K116" s="182"/>
      <c r="L116" s="371" t="s">
        <v>522</v>
      </c>
      <c r="M116" s="186"/>
    </row>
    <row r="117" spans="1:13" ht="13.8" hidden="1" x14ac:dyDescent="0.25">
      <c r="A117" s="92" t="s">
        <v>696</v>
      </c>
      <c r="B117" s="369" t="s">
        <v>487</v>
      </c>
      <c r="C117" s="370"/>
      <c r="D117" s="324">
        <v>1974</v>
      </c>
      <c r="E117" s="324" t="s">
        <v>3</v>
      </c>
      <c r="F117" s="324" t="s">
        <v>229</v>
      </c>
      <c r="G117" s="324" t="s">
        <v>432</v>
      </c>
      <c r="H117" s="372">
        <v>161</v>
      </c>
      <c r="I117" s="181"/>
      <c r="J117" s="181"/>
      <c r="K117" s="182"/>
      <c r="L117" s="371" t="s">
        <v>358</v>
      </c>
      <c r="M117" s="186"/>
    </row>
    <row r="118" spans="1:13" ht="13.8" hidden="1" x14ac:dyDescent="0.25">
      <c r="A118" s="92" t="s">
        <v>696</v>
      </c>
      <c r="B118" s="369" t="s">
        <v>512</v>
      </c>
      <c r="C118" s="370"/>
      <c r="D118" s="324">
        <v>1986</v>
      </c>
      <c r="E118" s="324" t="s">
        <v>4</v>
      </c>
      <c r="F118" s="324" t="s">
        <v>273</v>
      </c>
      <c r="G118" s="324" t="s">
        <v>384</v>
      </c>
      <c r="H118" s="372">
        <v>160</v>
      </c>
      <c r="I118" s="181"/>
      <c r="J118" s="181"/>
      <c r="K118" s="182"/>
      <c r="L118" s="371" t="s">
        <v>523</v>
      </c>
      <c r="M118" s="186"/>
    </row>
    <row r="119" spans="1:13" ht="13.8" hidden="1" x14ac:dyDescent="0.25">
      <c r="A119" s="92" t="s">
        <v>696</v>
      </c>
      <c r="B119" s="369" t="s">
        <v>159</v>
      </c>
      <c r="C119" s="370"/>
      <c r="D119" s="324">
        <v>2003</v>
      </c>
      <c r="E119" s="324" t="s">
        <v>4</v>
      </c>
      <c r="F119" s="324" t="s">
        <v>149</v>
      </c>
      <c r="G119" s="324" t="s">
        <v>150</v>
      </c>
      <c r="H119" s="372">
        <v>137</v>
      </c>
      <c r="I119" s="181"/>
      <c r="J119" s="181"/>
      <c r="K119" s="182"/>
      <c r="L119" s="371" t="s">
        <v>151</v>
      </c>
      <c r="M119" s="186"/>
    </row>
    <row r="120" spans="1:13" ht="13.8" hidden="1" x14ac:dyDescent="0.25">
      <c r="A120" s="92" t="s">
        <v>696</v>
      </c>
      <c r="B120" s="369" t="s">
        <v>513</v>
      </c>
      <c r="C120" s="370"/>
      <c r="D120" s="324">
        <v>2003</v>
      </c>
      <c r="E120" s="324" t="s">
        <v>4</v>
      </c>
      <c r="F120" s="324" t="s">
        <v>281</v>
      </c>
      <c r="G120" s="324"/>
      <c r="H120" s="372">
        <v>136</v>
      </c>
      <c r="I120" s="181"/>
      <c r="J120" s="181"/>
      <c r="K120" s="182"/>
      <c r="L120" s="371" t="s">
        <v>524</v>
      </c>
      <c r="M120" s="186"/>
    </row>
    <row r="121" spans="1:13" ht="13.8" hidden="1" x14ac:dyDescent="0.25">
      <c r="A121" s="92" t="s">
        <v>696</v>
      </c>
      <c r="B121" s="369" t="s">
        <v>488</v>
      </c>
      <c r="C121" s="370"/>
      <c r="D121" s="324">
        <v>1990</v>
      </c>
      <c r="E121" s="324" t="s">
        <v>4</v>
      </c>
      <c r="F121" s="324" t="s">
        <v>294</v>
      </c>
      <c r="G121" s="324"/>
      <c r="H121" s="372">
        <v>133</v>
      </c>
      <c r="I121" s="181"/>
      <c r="J121" s="181"/>
      <c r="K121" s="182"/>
      <c r="L121" s="371" t="s">
        <v>489</v>
      </c>
      <c r="M121" s="186"/>
    </row>
    <row r="122" spans="1:13" ht="13.8" hidden="1" x14ac:dyDescent="0.25">
      <c r="A122" s="92" t="s">
        <v>696</v>
      </c>
      <c r="B122" s="369" t="s">
        <v>168</v>
      </c>
      <c r="C122" s="370"/>
      <c r="D122" s="324">
        <v>1997</v>
      </c>
      <c r="E122" s="324" t="s">
        <v>4</v>
      </c>
      <c r="F122" s="324" t="s">
        <v>165</v>
      </c>
      <c r="G122" s="324" t="s">
        <v>170</v>
      </c>
      <c r="H122" s="372">
        <v>121</v>
      </c>
      <c r="I122" s="181"/>
      <c r="J122" s="181"/>
      <c r="K122" s="182"/>
      <c r="L122" s="371" t="s">
        <v>167</v>
      </c>
      <c r="M122" s="186"/>
    </row>
    <row r="123" spans="1:13" ht="13.8" hidden="1" x14ac:dyDescent="0.25">
      <c r="A123" s="92" t="s">
        <v>696</v>
      </c>
      <c r="B123" s="369" t="s">
        <v>188</v>
      </c>
      <c r="C123" s="370"/>
      <c r="D123" s="324">
        <v>2006</v>
      </c>
      <c r="E123" s="324" t="s">
        <v>5</v>
      </c>
      <c r="F123" s="324" t="s">
        <v>187</v>
      </c>
      <c r="G123" s="324"/>
      <c r="H123" s="372">
        <v>116</v>
      </c>
      <c r="I123" s="181"/>
      <c r="J123" s="181"/>
      <c r="K123" s="182"/>
      <c r="L123" s="371" t="s">
        <v>189</v>
      </c>
      <c r="M123" s="186"/>
    </row>
    <row r="124" spans="1:13" ht="13.8" hidden="1" x14ac:dyDescent="0.25">
      <c r="A124" s="92" t="s">
        <v>696</v>
      </c>
      <c r="B124" s="369" t="s">
        <v>514</v>
      </c>
      <c r="C124" s="370"/>
      <c r="D124" s="324">
        <v>1995</v>
      </c>
      <c r="E124" s="324" t="s">
        <v>4</v>
      </c>
      <c r="F124" s="324" t="s">
        <v>207</v>
      </c>
      <c r="G124" s="324"/>
      <c r="H124" s="372">
        <v>110</v>
      </c>
      <c r="I124" s="181"/>
      <c r="J124" s="181"/>
      <c r="K124" s="182"/>
      <c r="L124" s="371" t="s">
        <v>525</v>
      </c>
      <c r="M124" s="186"/>
    </row>
    <row r="125" spans="1:13" ht="13.8" hidden="1" x14ac:dyDescent="0.25">
      <c r="A125" s="92" t="s">
        <v>696</v>
      </c>
      <c r="B125" s="369" t="s">
        <v>515</v>
      </c>
      <c r="C125" s="370"/>
      <c r="D125" s="324">
        <v>1996</v>
      </c>
      <c r="E125" s="324" t="s">
        <v>5</v>
      </c>
      <c r="F125" s="324" t="s">
        <v>292</v>
      </c>
      <c r="G125" s="324"/>
      <c r="H125" s="372">
        <v>108</v>
      </c>
      <c r="I125" s="181"/>
      <c r="J125" s="181"/>
      <c r="K125" s="182"/>
      <c r="L125" s="371" t="s">
        <v>347</v>
      </c>
      <c r="M125" s="186"/>
    </row>
    <row r="126" spans="1:13" ht="13.8" hidden="1" x14ac:dyDescent="0.25">
      <c r="A126" s="92" t="s">
        <v>696</v>
      </c>
      <c r="B126" s="369" t="s">
        <v>516</v>
      </c>
      <c r="C126" s="370"/>
      <c r="D126" s="324">
        <v>1992</v>
      </c>
      <c r="E126" s="324" t="s">
        <v>5</v>
      </c>
      <c r="F126" s="324" t="s">
        <v>243</v>
      </c>
      <c r="G126" s="324"/>
      <c r="H126" s="372">
        <v>106</v>
      </c>
      <c r="I126" s="181"/>
      <c r="J126" s="181"/>
      <c r="K126" s="182"/>
      <c r="L126" s="371" t="s">
        <v>526</v>
      </c>
      <c r="M126" s="186"/>
    </row>
    <row r="127" spans="1:13" ht="13.8" hidden="1" x14ac:dyDescent="0.25">
      <c r="A127" s="92" t="s">
        <v>696</v>
      </c>
      <c r="B127" s="369" t="s">
        <v>179</v>
      </c>
      <c r="C127" s="370"/>
      <c r="D127" s="324">
        <v>1981</v>
      </c>
      <c r="E127" s="324" t="s">
        <v>5</v>
      </c>
      <c r="F127" s="324" t="s">
        <v>174</v>
      </c>
      <c r="G127" s="324"/>
      <c r="H127" s="372">
        <v>97</v>
      </c>
      <c r="I127" s="181"/>
      <c r="J127" s="181"/>
      <c r="K127" s="182"/>
      <c r="L127" s="371" t="s">
        <v>180</v>
      </c>
      <c r="M127" s="186"/>
    </row>
    <row r="128" spans="1:13" ht="13.8" hidden="1" x14ac:dyDescent="0.25">
      <c r="A128" s="92" t="s">
        <v>696</v>
      </c>
      <c r="B128" s="369" t="s">
        <v>517</v>
      </c>
      <c r="C128" s="370"/>
      <c r="D128" s="324">
        <v>1991</v>
      </c>
      <c r="E128" s="324" t="s">
        <v>5</v>
      </c>
      <c r="F128" s="324" t="s">
        <v>292</v>
      </c>
      <c r="G128" s="324"/>
      <c r="H128" s="372">
        <v>95</v>
      </c>
      <c r="I128" s="181"/>
      <c r="J128" s="181"/>
      <c r="K128" s="182"/>
      <c r="L128" s="371" t="s">
        <v>527</v>
      </c>
      <c r="M128" s="186"/>
    </row>
    <row r="129" spans="1:13" ht="13.8" hidden="1" x14ac:dyDescent="0.25">
      <c r="A129" s="92" t="s">
        <v>696</v>
      </c>
      <c r="B129" s="369" t="s">
        <v>374</v>
      </c>
      <c r="C129" s="370"/>
      <c r="D129" s="324">
        <v>2003</v>
      </c>
      <c r="E129" s="324" t="s">
        <v>5</v>
      </c>
      <c r="F129" s="324" t="s">
        <v>203</v>
      </c>
      <c r="G129" s="324"/>
      <c r="H129" s="372">
        <v>80</v>
      </c>
      <c r="I129" s="181"/>
      <c r="J129" s="181"/>
      <c r="K129" s="182"/>
      <c r="L129" s="371" t="s">
        <v>367</v>
      </c>
      <c r="M129" s="186"/>
    </row>
    <row r="130" spans="1:13" ht="13.8" hidden="1" x14ac:dyDescent="0.25">
      <c r="A130" s="92" t="s">
        <v>696</v>
      </c>
      <c r="B130" s="369" t="s">
        <v>158</v>
      </c>
      <c r="C130" s="370"/>
      <c r="D130" s="324">
        <v>2007</v>
      </c>
      <c r="E130" s="324">
        <v>1</v>
      </c>
      <c r="F130" s="324" t="s">
        <v>149</v>
      </c>
      <c r="G130" s="324" t="s">
        <v>150</v>
      </c>
      <c r="H130" s="372">
        <v>73</v>
      </c>
      <c r="I130" s="181"/>
      <c r="J130" s="181"/>
      <c r="K130" s="182"/>
      <c r="L130" s="371" t="s">
        <v>151</v>
      </c>
      <c r="M130" s="186"/>
    </row>
    <row r="131" spans="1:13" ht="13.8" hidden="1" x14ac:dyDescent="0.25">
      <c r="A131" s="92" t="s">
        <v>696</v>
      </c>
      <c r="B131" s="369" t="s">
        <v>373</v>
      </c>
      <c r="C131" s="370"/>
      <c r="D131" s="324">
        <v>2003</v>
      </c>
      <c r="E131" s="324" t="s">
        <v>5</v>
      </c>
      <c r="F131" s="324" t="s">
        <v>203</v>
      </c>
      <c r="G131" s="324"/>
      <c r="H131" s="372">
        <v>70</v>
      </c>
      <c r="I131" s="181"/>
      <c r="J131" s="181"/>
      <c r="K131" s="182"/>
      <c r="L131" s="371" t="s">
        <v>367</v>
      </c>
      <c r="M131" s="186"/>
    </row>
    <row r="132" spans="1:13" ht="13.8" hidden="1" x14ac:dyDescent="0.25">
      <c r="A132" s="92" t="s">
        <v>696</v>
      </c>
      <c r="B132" s="369" t="s">
        <v>518</v>
      </c>
      <c r="C132" s="370"/>
      <c r="D132" s="324">
        <v>1995</v>
      </c>
      <c r="E132" s="324">
        <v>1</v>
      </c>
      <c r="F132" s="324" t="s">
        <v>203</v>
      </c>
      <c r="G132" s="324"/>
      <c r="H132" s="372">
        <v>62</v>
      </c>
      <c r="I132" s="181"/>
      <c r="J132" s="181"/>
      <c r="K132" s="182"/>
      <c r="L132" s="371" t="s">
        <v>376</v>
      </c>
      <c r="M132" s="186"/>
    </row>
    <row r="133" spans="1:13" ht="13.8" hidden="1" x14ac:dyDescent="0.25">
      <c r="A133" s="92" t="s">
        <v>697</v>
      </c>
      <c r="B133" s="369" t="s">
        <v>162</v>
      </c>
      <c r="C133" s="370"/>
      <c r="D133" s="324">
        <v>1999</v>
      </c>
      <c r="E133" s="324" t="s">
        <v>3</v>
      </c>
      <c r="F133" s="324" t="s">
        <v>149</v>
      </c>
      <c r="G133" s="324" t="s">
        <v>150</v>
      </c>
      <c r="H133" s="372">
        <v>208</v>
      </c>
      <c r="I133" s="181"/>
      <c r="J133" s="181"/>
      <c r="K133" s="182"/>
      <c r="L133" s="371" t="s">
        <v>153</v>
      </c>
      <c r="M133" s="186"/>
    </row>
    <row r="134" spans="1:13" ht="13.8" hidden="1" x14ac:dyDescent="0.25">
      <c r="A134" s="92" t="s">
        <v>697</v>
      </c>
      <c r="B134" s="369" t="s">
        <v>528</v>
      </c>
      <c r="C134" s="370"/>
      <c r="D134" s="324">
        <v>2002</v>
      </c>
      <c r="E134" s="324" t="s">
        <v>3</v>
      </c>
      <c r="F134" s="324" t="s">
        <v>273</v>
      </c>
      <c r="G134" s="324"/>
      <c r="H134" s="372">
        <v>203</v>
      </c>
      <c r="I134" s="181"/>
      <c r="J134" s="181"/>
      <c r="K134" s="182"/>
      <c r="L134" s="371" t="s">
        <v>536</v>
      </c>
      <c r="M134" s="186"/>
    </row>
    <row r="135" spans="1:13" ht="13.8" hidden="1" x14ac:dyDescent="0.25">
      <c r="A135" s="92" t="s">
        <v>697</v>
      </c>
      <c r="B135" s="369" t="s">
        <v>490</v>
      </c>
      <c r="C135" s="370"/>
      <c r="D135" s="324">
        <v>1999</v>
      </c>
      <c r="E135" s="324" t="s">
        <v>4</v>
      </c>
      <c r="F135" s="324" t="s">
        <v>273</v>
      </c>
      <c r="G135" s="324" t="s">
        <v>384</v>
      </c>
      <c r="H135" s="372">
        <v>191</v>
      </c>
      <c r="I135" s="181"/>
      <c r="J135" s="181"/>
      <c r="K135" s="182"/>
      <c r="L135" s="371" t="s">
        <v>500</v>
      </c>
      <c r="M135" s="186"/>
    </row>
    <row r="136" spans="1:13" ht="13.8" hidden="1" x14ac:dyDescent="0.25">
      <c r="A136" s="92" t="s">
        <v>697</v>
      </c>
      <c r="B136" s="369" t="s">
        <v>529</v>
      </c>
      <c r="C136" s="370"/>
      <c r="D136" s="324">
        <v>1985</v>
      </c>
      <c r="E136" s="324" t="s">
        <v>4</v>
      </c>
      <c r="F136" s="324" t="s">
        <v>203</v>
      </c>
      <c r="G136" s="324"/>
      <c r="H136" s="372">
        <v>191</v>
      </c>
      <c r="I136" s="181"/>
      <c r="J136" s="181"/>
      <c r="K136" s="182"/>
      <c r="L136" s="371" t="s">
        <v>367</v>
      </c>
      <c r="M136" s="186"/>
    </row>
    <row r="137" spans="1:13" ht="13.8" hidden="1" x14ac:dyDescent="0.25">
      <c r="A137" s="92" t="s">
        <v>697</v>
      </c>
      <c r="B137" s="369" t="s">
        <v>681</v>
      </c>
      <c r="C137" s="370"/>
      <c r="D137" s="324">
        <v>1999</v>
      </c>
      <c r="E137" s="324" t="s">
        <v>5</v>
      </c>
      <c r="F137" s="324" t="s">
        <v>276</v>
      </c>
      <c r="G137" s="324"/>
      <c r="H137" s="372">
        <v>145</v>
      </c>
      <c r="I137" s="181" t="s">
        <v>682</v>
      </c>
      <c r="J137" s="181" t="s">
        <v>683</v>
      </c>
      <c r="K137" s="182"/>
      <c r="L137" s="371" t="s">
        <v>683</v>
      </c>
      <c r="M137" s="186"/>
    </row>
    <row r="138" spans="1:13" ht="13.8" hidden="1" x14ac:dyDescent="0.25">
      <c r="A138" s="92" t="s">
        <v>697</v>
      </c>
      <c r="B138" s="369" t="s">
        <v>530</v>
      </c>
      <c r="C138" s="370"/>
      <c r="D138" s="324">
        <v>2001</v>
      </c>
      <c r="E138" s="324" t="s">
        <v>5</v>
      </c>
      <c r="F138" s="324" t="s">
        <v>207</v>
      </c>
      <c r="G138" s="324"/>
      <c r="H138" s="372">
        <v>140</v>
      </c>
      <c r="I138" s="181"/>
      <c r="J138" s="181"/>
      <c r="K138" s="182"/>
      <c r="L138" s="371" t="s">
        <v>537</v>
      </c>
      <c r="M138" s="186"/>
    </row>
    <row r="139" spans="1:13" ht="13.8" hidden="1" x14ac:dyDescent="0.25">
      <c r="A139" s="92" t="s">
        <v>697</v>
      </c>
      <c r="B139" s="369" t="s">
        <v>531</v>
      </c>
      <c r="C139" s="370"/>
      <c r="D139" s="324">
        <v>1985</v>
      </c>
      <c r="E139" s="324" t="s">
        <v>4</v>
      </c>
      <c r="F139" s="324" t="s">
        <v>165</v>
      </c>
      <c r="G139" s="324" t="s">
        <v>166</v>
      </c>
      <c r="H139" s="372">
        <v>134</v>
      </c>
      <c r="I139" s="181"/>
      <c r="J139" s="181"/>
      <c r="K139" s="182"/>
      <c r="L139" s="371" t="s">
        <v>167</v>
      </c>
      <c r="M139" s="186"/>
    </row>
    <row r="140" spans="1:13" ht="13.8" hidden="1" x14ac:dyDescent="0.25">
      <c r="A140" s="92" t="s">
        <v>697</v>
      </c>
      <c r="B140" s="369" t="s">
        <v>532</v>
      </c>
      <c r="C140" s="370"/>
      <c r="D140" s="324">
        <v>2003</v>
      </c>
      <c r="E140" s="324" t="s">
        <v>3</v>
      </c>
      <c r="F140" s="324" t="s">
        <v>232</v>
      </c>
      <c r="G140" s="324" t="s">
        <v>533</v>
      </c>
      <c r="H140" s="372">
        <v>131</v>
      </c>
      <c r="I140" s="181"/>
      <c r="J140" s="181"/>
      <c r="K140" s="182"/>
      <c r="L140" s="371" t="s">
        <v>538</v>
      </c>
      <c r="M140" s="186"/>
    </row>
    <row r="141" spans="1:13" ht="13.8" hidden="1" x14ac:dyDescent="0.25">
      <c r="A141" s="92" t="s">
        <v>697</v>
      </c>
      <c r="B141" s="369" t="s">
        <v>496</v>
      </c>
      <c r="C141" s="370"/>
      <c r="D141" s="324">
        <v>1993</v>
      </c>
      <c r="E141" s="324" t="s">
        <v>5</v>
      </c>
      <c r="F141" s="324" t="s">
        <v>286</v>
      </c>
      <c r="G141" s="324" t="s">
        <v>388</v>
      </c>
      <c r="H141" s="372">
        <v>129</v>
      </c>
      <c r="I141" s="181"/>
      <c r="J141" s="181"/>
      <c r="K141" s="182"/>
      <c r="L141" s="371" t="s">
        <v>504</v>
      </c>
      <c r="M141" s="186"/>
    </row>
    <row r="142" spans="1:13" ht="13.8" hidden="1" x14ac:dyDescent="0.25">
      <c r="A142" s="92" t="s">
        <v>697</v>
      </c>
      <c r="B142" s="369" t="s">
        <v>684</v>
      </c>
      <c r="C142" s="370"/>
      <c r="D142" s="324">
        <v>1988</v>
      </c>
      <c r="E142" s="324" t="s">
        <v>5</v>
      </c>
      <c r="F142" s="324" t="s">
        <v>276</v>
      </c>
      <c r="G142" s="324"/>
      <c r="H142" s="372">
        <v>127</v>
      </c>
      <c r="I142" s="181" t="s">
        <v>682</v>
      </c>
      <c r="J142" s="181" t="s">
        <v>685</v>
      </c>
      <c r="K142" s="182"/>
      <c r="L142" s="371" t="s">
        <v>685</v>
      </c>
      <c r="M142" s="186"/>
    </row>
    <row r="143" spans="1:13" ht="13.8" hidden="1" x14ac:dyDescent="0.25">
      <c r="A143" s="92" t="s">
        <v>697</v>
      </c>
      <c r="B143" s="369" t="s">
        <v>497</v>
      </c>
      <c r="C143" s="370"/>
      <c r="D143" s="324">
        <v>1999</v>
      </c>
      <c r="E143" s="324" t="s">
        <v>5</v>
      </c>
      <c r="F143" s="324" t="s">
        <v>292</v>
      </c>
      <c r="G143" s="324"/>
      <c r="H143" s="372">
        <v>126</v>
      </c>
      <c r="I143" s="181"/>
      <c r="J143" s="181"/>
      <c r="K143" s="182"/>
      <c r="L143" s="371" t="s">
        <v>505</v>
      </c>
      <c r="M143" s="186"/>
    </row>
    <row r="144" spans="1:13" ht="13.8" hidden="1" x14ac:dyDescent="0.25">
      <c r="A144" s="92" t="s">
        <v>697</v>
      </c>
      <c r="B144" s="369" t="s">
        <v>495</v>
      </c>
      <c r="C144" s="370"/>
      <c r="D144" s="324">
        <v>1995</v>
      </c>
      <c r="E144" s="324" t="s">
        <v>5</v>
      </c>
      <c r="F144" s="324" t="s">
        <v>286</v>
      </c>
      <c r="G144" s="324"/>
      <c r="H144" s="372">
        <v>107</v>
      </c>
      <c r="I144" s="181"/>
      <c r="J144" s="181"/>
      <c r="K144" s="182"/>
      <c r="L144" s="371" t="s">
        <v>503</v>
      </c>
      <c r="M144" s="186"/>
    </row>
    <row r="145" spans="1:13" ht="13.8" hidden="1" x14ac:dyDescent="0.25">
      <c r="A145" s="92" t="s">
        <v>697</v>
      </c>
      <c r="B145" s="369" t="s">
        <v>534</v>
      </c>
      <c r="C145" s="370"/>
      <c r="D145" s="324">
        <v>1996</v>
      </c>
      <c r="E145" s="324" t="s">
        <v>5</v>
      </c>
      <c r="F145" s="324" t="s">
        <v>277</v>
      </c>
      <c r="G145" s="324"/>
      <c r="H145" s="372">
        <v>93</v>
      </c>
      <c r="I145" s="181"/>
      <c r="J145" s="181"/>
      <c r="K145" s="182"/>
      <c r="L145" s="371" t="s">
        <v>539</v>
      </c>
      <c r="M145" s="186"/>
    </row>
    <row r="146" spans="1:13" ht="13.8" hidden="1" x14ac:dyDescent="0.25">
      <c r="A146" s="92" t="s">
        <v>697</v>
      </c>
      <c r="B146" s="369" t="s">
        <v>535</v>
      </c>
      <c r="C146" s="370"/>
      <c r="D146" s="324">
        <v>2000</v>
      </c>
      <c r="E146" s="324" t="s">
        <v>5</v>
      </c>
      <c r="F146" s="324" t="s">
        <v>174</v>
      </c>
      <c r="G146" s="324"/>
      <c r="H146" s="372">
        <v>89</v>
      </c>
      <c r="I146" s="181"/>
      <c r="J146" s="181"/>
      <c r="K146" s="182"/>
      <c r="L146" s="371" t="s">
        <v>540</v>
      </c>
      <c r="M146" s="186"/>
    </row>
    <row r="147" spans="1:13" ht="13.8" hidden="1" x14ac:dyDescent="0.25">
      <c r="A147" s="92" t="s">
        <v>697</v>
      </c>
      <c r="B147" s="369" t="s">
        <v>375</v>
      </c>
      <c r="C147" s="370"/>
      <c r="D147" s="324">
        <v>2005</v>
      </c>
      <c r="E147" s="324">
        <v>1</v>
      </c>
      <c r="F147" s="324" t="s">
        <v>203</v>
      </c>
      <c r="G147" s="324"/>
      <c r="H147" s="372">
        <v>70</v>
      </c>
      <c r="I147" s="181"/>
      <c r="J147" s="181"/>
      <c r="K147" s="182"/>
      <c r="L147" s="371" t="s">
        <v>367</v>
      </c>
      <c r="M147" s="186"/>
    </row>
    <row r="148" spans="1:13" ht="13.8" hidden="1" x14ac:dyDescent="0.25">
      <c r="A148" s="92" t="s">
        <v>697</v>
      </c>
      <c r="B148" s="369" t="s">
        <v>163</v>
      </c>
      <c r="C148" s="370"/>
      <c r="D148" s="324">
        <v>2004</v>
      </c>
      <c r="E148" s="324">
        <v>1</v>
      </c>
      <c r="F148" s="324" t="s">
        <v>149</v>
      </c>
      <c r="G148" s="324"/>
      <c r="H148" s="372">
        <v>37</v>
      </c>
      <c r="I148" s="181"/>
      <c r="J148" s="181"/>
      <c r="K148" s="182"/>
      <c r="L148" s="371" t="s">
        <v>502</v>
      </c>
      <c r="M148" s="186"/>
    </row>
    <row r="149" spans="1:13" ht="13.8" x14ac:dyDescent="0.25">
      <c r="A149" s="92" t="s">
        <v>698</v>
      </c>
      <c r="B149" s="369" t="s">
        <v>39</v>
      </c>
      <c r="C149" s="370"/>
      <c r="D149" s="324">
        <v>1995</v>
      </c>
      <c r="E149" s="324" t="s">
        <v>3</v>
      </c>
      <c r="F149" s="324" t="s">
        <v>283</v>
      </c>
      <c r="G149" s="324" t="s">
        <v>378</v>
      </c>
      <c r="H149" s="372">
        <v>207</v>
      </c>
      <c r="I149" s="181"/>
      <c r="J149" s="181"/>
      <c r="K149" s="182"/>
      <c r="L149" s="371" t="s">
        <v>40</v>
      </c>
      <c r="M149" s="186"/>
    </row>
    <row r="150" spans="1:13" ht="13.8" hidden="1" x14ac:dyDescent="0.25">
      <c r="A150" s="92" t="s">
        <v>698</v>
      </c>
      <c r="B150" s="369" t="s">
        <v>541</v>
      </c>
      <c r="C150" s="370"/>
      <c r="D150" s="324">
        <v>1990</v>
      </c>
      <c r="E150" s="324" t="s">
        <v>139</v>
      </c>
      <c r="F150" s="324" t="s">
        <v>273</v>
      </c>
      <c r="G150" s="324" t="s">
        <v>384</v>
      </c>
      <c r="H150" s="372">
        <v>205.5</v>
      </c>
      <c r="I150" s="181"/>
      <c r="J150" s="181"/>
      <c r="K150" s="182"/>
      <c r="L150" s="371" t="s">
        <v>548</v>
      </c>
      <c r="M150" s="186"/>
    </row>
    <row r="151" spans="1:13" ht="13.8" hidden="1" x14ac:dyDescent="0.25">
      <c r="A151" s="92" t="s">
        <v>698</v>
      </c>
      <c r="B151" s="369" t="s">
        <v>542</v>
      </c>
      <c r="C151" s="370"/>
      <c r="D151" s="324">
        <v>1999</v>
      </c>
      <c r="E151" s="324" t="s">
        <v>3</v>
      </c>
      <c r="F151" s="324" t="s">
        <v>273</v>
      </c>
      <c r="G151" s="324" t="s">
        <v>384</v>
      </c>
      <c r="H151" s="372">
        <v>165.5</v>
      </c>
      <c r="I151" s="181"/>
      <c r="J151" s="181"/>
      <c r="K151" s="182"/>
      <c r="L151" s="371" t="s">
        <v>549</v>
      </c>
      <c r="M151" s="186"/>
    </row>
    <row r="152" spans="1:13" ht="13.8" hidden="1" x14ac:dyDescent="0.25">
      <c r="A152" s="92" t="s">
        <v>698</v>
      </c>
      <c r="B152" s="369" t="s">
        <v>175</v>
      </c>
      <c r="C152" s="370"/>
      <c r="D152" s="324">
        <v>2003</v>
      </c>
      <c r="E152" s="324" t="s">
        <v>4</v>
      </c>
      <c r="F152" s="324" t="s">
        <v>174</v>
      </c>
      <c r="G152" s="324"/>
      <c r="H152" s="372">
        <v>156.5</v>
      </c>
      <c r="I152" s="181"/>
      <c r="J152" s="181"/>
      <c r="K152" s="182"/>
      <c r="L152" s="371" t="s">
        <v>176</v>
      </c>
      <c r="M152" s="186"/>
    </row>
    <row r="153" spans="1:13" ht="13.8" hidden="1" x14ac:dyDescent="0.25">
      <c r="A153" s="92" t="s">
        <v>698</v>
      </c>
      <c r="B153" s="369" t="s">
        <v>543</v>
      </c>
      <c r="C153" s="370"/>
      <c r="D153" s="324">
        <v>2002</v>
      </c>
      <c r="E153" s="324" t="s">
        <v>4</v>
      </c>
      <c r="F153" s="324" t="s">
        <v>210</v>
      </c>
      <c r="G153" s="324"/>
      <c r="H153" s="372">
        <v>144</v>
      </c>
      <c r="I153" s="181"/>
      <c r="J153" s="181"/>
      <c r="K153" s="182"/>
      <c r="L153" s="371" t="s">
        <v>336</v>
      </c>
      <c r="M153" s="186"/>
    </row>
    <row r="154" spans="1:13" ht="13.8" hidden="1" x14ac:dyDescent="0.25">
      <c r="A154" s="92" t="s">
        <v>698</v>
      </c>
      <c r="B154" s="369" t="s">
        <v>544</v>
      </c>
      <c r="C154" s="370"/>
      <c r="D154" s="324">
        <v>1992</v>
      </c>
      <c r="E154" s="324" t="s">
        <v>3</v>
      </c>
      <c r="F154" s="324" t="s">
        <v>286</v>
      </c>
      <c r="G154" s="324" t="s">
        <v>388</v>
      </c>
      <c r="H154" s="372">
        <v>142.5</v>
      </c>
      <c r="I154" s="181"/>
      <c r="J154" s="181"/>
      <c r="K154" s="182"/>
      <c r="L154" s="371" t="s">
        <v>550</v>
      </c>
      <c r="M154" s="186"/>
    </row>
    <row r="155" spans="1:13" ht="13.8" hidden="1" x14ac:dyDescent="0.25">
      <c r="A155" s="92" t="s">
        <v>698</v>
      </c>
      <c r="B155" s="369" t="s">
        <v>545</v>
      </c>
      <c r="C155" s="370"/>
      <c r="D155" s="324">
        <v>2000</v>
      </c>
      <c r="E155" s="324" t="s">
        <v>5</v>
      </c>
      <c r="F155" s="324" t="s">
        <v>277</v>
      </c>
      <c r="G155" s="324"/>
      <c r="H155" s="372">
        <v>112.5</v>
      </c>
      <c r="I155" s="181"/>
      <c r="J155" s="181"/>
      <c r="K155" s="182"/>
      <c r="L155" s="371" t="s">
        <v>551</v>
      </c>
      <c r="M155" s="186"/>
    </row>
    <row r="156" spans="1:13" ht="13.8" hidden="1" x14ac:dyDescent="0.25">
      <c r="A156" s="92" t="s">
        <v>698</v>
      </c>
      <c r="B156" s="369" t="s">
        <v>391</v>
      </c>
      <c r="C156" s="370"/>
      <c r="D156" s="324">
        <v>1999</v>
      </c>
      <c r="E156" s="324" t="s">
        <v>4</v>
      </c>
      <c r="F156" s="324" t="s">
        <v>219</v>
      </c>
      <c r="G156" s="324" t="s">
        <v>392</v>
      </c>
      <c r="H156" s="372">
        <v>106</v>
      </c>
      <c r="I156" s="181"/>
      <c r="J156" s="181"/>
      <c r="K156" s="182"/>
      <c r="L156" s="371" t="s">
        <v>402</v>
      </c>
      <c r="M156" s="186"/>
    </row>
    <row r="157" spans="1:13" ht="13.8" hidden="1" x14ac:dyDescent="0.25">
      <c r="A157" s="92" t="s">
        <v>698</v>
      </c>
      <c r="B157" s="369" t="s">
        <v>390</v>
      </c>
      <c r="C157" s="370"/>
      <c r="D157" s="324">
        <v>1990</v>
      </c>
      <c r="E157" s="324" t="s">
        <v>5</v>
      </c>
      <c r="F157" s="324" t="s">
        <v>203</v>
      </c>
      <c r="G157" s="324"/>
      <c r="H157" s="372">
        <v>100</v>
      </c>
      <c r="I157" s="181"/>
      <c r="J157" s="181"/>
      <c r="K157" s="182"/>
      <c r="L157" s="371" t="s">
        <v>401</v>
      </c>
      <c r="M157" s="186"/>
    </row>
    <row r="158" spans="1:13" ht="13.8" hidden="1" x14ac:dyDescent="0.25">
      <c r="A158" s="92" t="s">
        <v>698</v>
      </c>
      <c r="B158" s="369" t="s">
        <v>177</v>
      </c>
      <c r="C158" s="370"/>
      <c r="D158" s="324">
        <v>2002</v>
      </c>
      <c r="E158" s="324" t="s">
        <v>5</v>
      </c>
      <c r="F158" s="324" t="s">
        <v>174</v>
      </c>
      <c r="G158" s="324"/>
      <c r="H158" s="372">
        <v>97</v>
      </c>
      <c r="I158" s="181"/>
      <c r="J158" s="181"/>
      <c r="K158" s="182"/>
      <c r="L158" s="371" t="s">
        <v>178</v>
      </c>
      <c r="M158" s="186"/>
    </row>
    <row r="159" spans="1:13" ht="13.8" hidden="1" x14ac:dyDescent="0.25">
      <c r="A159" s="92" t="s">
        <v>698</v>
      </c>
      <c r="B159" s="369" t="s">
        <v>546</v>
      </c>
      <c r="C159" s="370"/>
      <c r="D159" s="324">
        <v>1982</v>
      </c>
      <c r="E159" s="324" t="s">
        <v>5</v>
      </c>
      <c r="F159" s="324" t="s">
        <v>203</v>
      </c>
      <c r="G159" s="324"/>
      <c r="H159" s="372">
        <v>92</v>
      </c>
      <c r="I159" s="181"/>
      <c r="J159" s="181"/>
      <c r="K159" s="182"/>
      <c r="L159" s="371" t="s">
        <v>552</v>
      </c>
      <c r="M159" s="186"/>
    </row>
    <row r="160" spans="1:13" ht="13.8" hidden="1" x14ac:dyDescent="0.25">
      <c r="A160" s="92" t="s">
        <v>698</v>
      </c>
      <c r="B160" s="369" t="s">
        <v>547</v>
      </c>
      <c r="C160" s="370"/>
      <c r="D160" s="324">
        <v>2005</v>
      </c>
      <c r="E160" s="324">
        <v>1</v>
      </c>
      <c r="F160" s="324" t="s">
        <v>203</v>
      </c>
      <c r="G160" s="324"/>
      <c r="H160" s="372">
        <v>50</v>
      </c>
      <c r="I160" s="181"/>
      <c r="J160" s="181"/>
      <c r="K160" s="182"/>
      <c r="L160" s="371" t="s">
        <v>370</v>
      </c>
      <c r="M160" s="186"/>
    </row>
    <row r="161" spans="1:13" ht="13.8" hidden="1" x14ac:dyDescent="0.25">
      <c r="A161" s="92" t="s">
        <v>699</v>
      </c>
      <c r="B161" s="369" t="s">
        <v>404</v>
      </c>
      <c r="C161" s="370"/>
      <c r="D161" s="324">
        <v>1993</v>
      </c>
      <c r="E161" s="324" t="s">
        <v>3</v>
      </c>
      <c r="F161" s="324" t="s">
        <v>203</v>
      </c>
      <c r="G161" s="324"/>
      <c r="H161" s="372">
        <v>232</v>
      </c>
      <c r="I161" s="181"/>
      <c r="J161" s="181"/>
      <c r="K161" s="182"/>
      <c r="L161" s="371" t="s">
        <v>414</v>
      </c>
      <c r="M161" s="186"/>
    </row>
    <row r="162" spans="1:13" ht="13.8" hidden="1" x14ac:dyDescent="0.25">
      <c r="A162" s="92" t="s">
        <v>699</v>
      </c>
      <c r="B162" s="369" t="s">
        <v>553</v>
      </c>
      <c r="C162" s="370"/>
      <c r="D162" s="324">
        <v>1989</v>
      </c>
      <c r="E162" s="324" t="s">
        <v>3</v>
      </c>
      <c r="F162" s="324" t="s">
        <v>273</v>
      </c>
      <c r="G162" s="324" t="s">
        <v>388</v>
      </c>
      <c r="H162" s="372">
        <v>228</v>
      </c>
      <c r="I162" s="181"/>
      <c r="J162" s="181"/>
      <c r="K162" s="182"/>
      <c r="L162" s="371" t="s">
        <v>520</v>
      </c>
      <c r="M162" s="186"/>
    </row>
    <row r="163" spans="1:13" ht="13.8" hidden="1" x14ac:dyDescent="0.25">
      <c r="A163" s="92" t="s">
        <v>699</v>
      </c>
      <c r="B163" s="369" t="s">
        <v>554</v>
      </c>
      <c r="C163" s="370"/>
      <c r="D163" s="324">
        <v>1982</v>
      </c>
      <c r="E163" s="324" t="s">
        <v>139</v>
      </c>
      <c r="F163" s="324" t="s">
        <v>273</v>
      </c>
      <c r="G163" s="324" t="s">
        <v>384</v>
      </c>
      <c r="H163" s="372">
        <v>185</v>
      </c>
      <c r="I163" s="181"/>
      <c r="J163" s="181"/>
      <c r="K163" s="182"/>
      <c r="L163" s="371" t="s">
        <v>565</v>
      </c>
      <c r="M163" s="186"/>
    </row>
    <row r="164" spans="1:13" ht="13.8" hidden="1" x14ac:dyDescent="0.25">
      <c r="A164" s="92" t="s">
        <v>699</v>
      </c>
      <c r="B164" s="369" t="s">
        <v>413</v>
      </c>
      <c r="C164" s="370"/>
      <c r="D164" s="324">
        <v>1999</v>
      </c>
      <c r="E164" s="324" t="s">
        <v>4</v>
      </c>
      <c r="F164" s="324" t="s">
        <v>286</v>
      </c>
      <c r="G164" s="324" t="s">
        <v>388</v>
      </c>
      <c r="H164" s="372">
        <v>153</v>
      </c>
      <c r="I164" s="181"/>
      <c r="J164" s="181"/>
      <c r="K164" s="182"/>
      <c r="L164" s="371" t="s">
        <v>419</v>
      </c>
      <c r="M164" s="186"/>
    </row>
    <row r="165" spans="1:13" ht="13.8" hidden="1" x14ac:dyDescent="0.25">
      <c r="A165" s="92" t="s">
        <v>699</v>
      </c>
      <c r="B165" s="369" t="s">
        <v>555</v>
      </c>
      <c r="C165" s="370"/>
      <c r="D165" s="324">
        <v>2002</v>
      </c>
      <c r="E165" s="324" t="s">
        <v>5</v>
      </c>
      <c r="F165" s="324" t="s">
        <v>165</v>
      </c>
      <c r="G165" s="324" t="s">
        <v>446</v>
      </c>
      <c r="H165" s="372">
        <v>150.5</v>
      </c>
      <c r="I165" s="181"/>
      <c r="J165" s="181"/>
      <c r="K165" s="182"/>
      <c r="L165" s="371" t="s">
        <v>171</v>
      </c>
      <c r="M165" s="186"/>
    </row>
    <row r="166" spans="1:13" ht="13.8" hidden="1" x14ac:dyDescent="0.25">
      <c r="A166" s="92" t="s">
        <v>699</v>
      </c>
      <c r="B166" s="369" t="s">
        <v>556</v>
      </c>
      <c r="C166" s="370"/>
      <c r="D166" s="324">
        <v>2002</v>
      </c>
      <c r="E166" s="324" t="s">
        <v>5</v>
      </c>
      <c r="F166" s="324" t="s">
        <v>243</v>
      </c>
      <c r="G166" s="324"/>
      <c r="H166" s="372">
        <v>134</v>
      </c>
      <c r="I166" s="181"/>
      <c r="J166" s="181"/>
      <c r="K166" s="182"/>
      <c r="L166" s="371" t="s">
        <v>566</v>
      </c>
      <c r="M166" s="186"/>
    </row>
    <row r="167" spans="1:13" ht="13.8" hidden="1" x14ac:dyDescent="0.25">
      <c r="A167" s="92" t="s">
        <v>699</v>
      </c>
      <c r="B167" s="369" t="s">
        <v>557</v>
      </c>
      <c r="C167" s="370"/>
      <c r="D167" s="324">
        <v>2004</v>
      </c>
      <c r="E167" s="324" t="s">
        <v>5</v>
      </c>
      <c r="F167" s="324" t="s">
        <v>286</v>
      </c>
      <c r="G167" s="324"/>
      <c r="H167" s="372">
        <v>131</v>
      </c>
      <c r="I167" s="181"/>
      <c r="J167" s="181"/>
      <c r="K167" s="182"/>
      <c r="L167" s="371" t="s">
        <v>567</v>
      </c>
      <c r="M167" s="186"/>
    </row>
    <row r="168" spans="1:13" ht="13.8" hidden="1" x14ac:dyDescent="0.25">
      <c r="A168" s="92" t="s">
        <v>699</v>
      </c>
      <c r="B168" s="369" t="s">
        <v>558</v>
      </c>
      <c r="C168" s="370"/>
      <c r="D168" s="324">
        <v>1998</v>
      </c>
      <c r="E168" s="324" t="s">
        <v>5</v>
      </c>
      <c r="F168" s="324" t="s">
        <v>227</v>
      </c>
      <c r="G168" s="324" t="s">
        <v>388</v>
      </c>
      <c r="H168" s="372">
        <v>124</v>
      </c>
      <c r="I168" s="181"/>
      <c r="J168" s="181"/>
      <c r="K168" s="182"/>
      <c r="L168" s="371" t="s">
        <v>440</v>
      </c>
      <c r="M168" s="186"/>
    </row>
    <row r="169" spans="1:13" ht="13.8" hidden="1" x14ac:dyDescent="0.25">
      <c r="A169" s="92" t="s">
        <v>699</v>
      </c>
      <c r="B169" s="369" t="s">
        <v>559</v>
      </c>
      <c r="C169" s="370"/>
      <c r="D169" s="324">
        <v>1998</v>
      </c>
      <c r="E169" s="324" t="s">
        <v>5</v>
      </c>
      <c r="F169" s="324" t="s">
        <v>227</v>
      </c>
      <c r="G169" s="324" t="s">
        <v>388</v>
      </c>
      <c r="H169" s="372">
        <v>115</v>
      </c>
      <c r="I169" s="181"/>
      <c r="J169" s="181"/>
      <c r="K169" s="182"/>
      <c r="L169" s="371" t="s">
        <v>440</v>
      </c>
      <c r="M169" s="186"/>
    </row>
    <row r="170" spans="1:13" ht="13.8" hidden="1" x14ac:dyDescent="0.25">
      <c r="A170" s="92" t="s">
        <v>699</v>
      </c>
      <c r="B170" s="369" t="s">
        <v>411</v>
      </c>
      <c r="C170" s="370"/>
      <c r="D170" s="324">
        <v>2005</v>
      </c>
      <c r="E170" s="324">
        <v>1</v>
      </c>
      <c r="F170" s="324" t="s">
        <v>149</v>
      </c>
      <c r="G170" s="324" t="s">
        <v>150</v>
      </c>
      <c r="H170" s="372">
        <v>114</v>
      </c>
      <c r="I170" s="181"/>
      <c r="J170" s="181"/>
      <c r="K170" s="182"/>
      <c r="L170" s="371" t="s">
        <v>151</v>
      </c>
      <c r="M170" s="186"/>
    </row>
    <row r="171" spans="1:13" ht="13.8" hidden="1" x14ac:dyDescent="0.25">
      <c r="A171" s="92" t="s">
        <v>699</v>
      </c>
      <c r="B171" s="369" t="s">
        <v>560</v>
      </c>
      <c r="C171" s="370"/>
      <c r="D171" s="324">
        <v>2004</v>
      </c>
      <c r="E171" s="324" t="s">
        <v>5</v>
      </c>
      <c r="F171" s="324" t="s">
        <v>284</v>
      </c>
      <c r="G171" s="324" t="s">
        <v>456</v>
      </c>
      <c r="H171" s="372">
        <v>102.5</v>
      </c>
      <c r="I171" s="181"/>
      <c r="J171" s="181"/>
      <c r="K171" s="182"/>
      <c r="L171" s="371" t="s">
        <v>568</v>
      </c>
      <c r="M171" s="186"/>
    </row>
    <row r="172" spans="1:13" ht="13.8" hidden="1" x14ac:dyDescent="0.25">
      <c r="A172" s="92" t="s">
        <v>699</v>
      </c>
      <c r="B172" s="369" t="s">
        <v>408</v>
      </c>
      <c r="C172" s="370"/>
      <c r="D172" s="324">
        <v>2001</v>
      </c>
      <c r="E172" s="324" t="s">
        <v>5</v>
      </c>
      <c r="F172" s="324" t="s">
        <v>203</v>
      </c>
      <c r="G172" s="324"/>
      <c r="H172" s="372">
        <v>100</v>
      </c>
      <c r="I172" s="181"/>
      <c r="J172" s="181"/>
      <c r="K172" s="182"/>
      <c r="L172" s="371" t="s">
        <v>376</v>
      </c>
      <c r="M172" s="186"/>
    </row>
    <row r="173" spans="1:13" ht="13.8" hidden="1" x14ac:dyDescent="0.25">
      <c r="A173" s="92" t="s">
        <v>699</v>
      </c>
      <c r="B173" s="369" t="s">
        <v>561</v>
      </c>
      <c r="C173" s="370"/>
      <c r="D173" s="324">
        <v>2001</v>
      </c>
      <c r="E173" s="324">
        <v>1</v>
      </c>
      <c r="F173" s="324" t="s">
        <v>203</v>
      </c>
      <c r="G173" s="324"/>
      <c r="H173" s="372">
        <v>75</v>
      </c>
      <c r="I173" s="181"/>
      <c r="J173" s="181"/>
      <c r="K173" s="182"/>
      <c r="L173" s="371" t="s">
        <v>403</v>
      </c>
      <c r="M173" s="186"/>
    </row>
    <row r="174" spans="1:13" ht="13.8" hidden="1" x14ac:dyDescent="0.25">
      <c r="A174" s="92" t="s">
        <v>699</v>
      </c>
      <c r="B174" s="369" t="s">
        <v>562</v>
      </c>
      <c r="C174" s="370"/>
      <c r="D174" s="324">
        <v>1968</v>
      </c>
      <c r="E174" s="324">
        <v>1</v>
      </c>
      <c r="F174" s="324" t="s">
        <v>288</v>
      </c>
      <c r="G174" s="324" t="s">
        <v>563</v>
      </c>
      <c r="H174" s="372">
        <v>65</v>
      </c>
      <c r="I174" s="181"/>
      <c r="J174" s="181"/>
      <c r="K174" s="182"/>
      <c r="L174" s="371" t="s">
        <v>569</v>
      </c>
      <c r="M174" s="186"/>
    </row>
    <row r="175" spans="1:13" ht="13.8" hidden="1" x14ac:dyDescent="0.25">
      <c r="A175" s="92" t="s">
        <v>699</v>
      </c>
      <c r="B175" s="369" t="s">
        <v>564</v>
      </c>
      <c r="C175" s="370"/>
      <c r="D175" s="324">
        <v>2003</v>
      </c>
      <c r="E175" s="324">
        <v>1</v>
      </c>
      <c r="F175" s="324" t="s">
        <v>227</v>
      </c>
      <c r="G175" s="324"/>
      <c r="H175" s="372">
        <v>68</v>
      </c>
      <c r="I175" s="181"/>
      <c r="J175" s="181"/>
      <c r="K175" s="182"/>
      <c r="L175" s="371" t="s">
        <v>440</v>
      </c>
      <c r="M175" s="186"/>
    </row>
    <row r="176" spans="1:13" ht="13.8" hidden="1" x14ac:dyDescent="0.25">
      <c r="A176" s="92" t="s">
        <v>700</v>
      </c>
      <c r="B176" s="369" t="s">
        <v>570</v>
      </c>
      <c r="C176" s="370"/>
      <c r="D176" s="324">
        <v>1998</v>
      </c>
      <c r="E176" s="324" t="s">
        <v>3</v>
      </c>
      <c r="F176" s="324" t="s">
        <v>243</v>
      </c>
      <c r="G176" s="324"/>
      <c r="H176" s="372">
        <v>213.5</v>
      </c>
      <c r="I176" s="181"/>
      <c r="J176" s="181"/>
      <c r="K176" s="182"/>
      <c r="L176" s="371" t="s">
        <v>582</v>
      </c>
      <c r="M176" s="186"/>
    </row>
    <row r="177" spans="1:13" ht="13.8" hidden="1" x14ac:dyDescent="0.25">
      <c r="A177" s="92" t="s">
        <v>700</v>
      </c>
      <c r="B177" s="369" t="s">
        <v>571</v>
      </c>
      <c r="C177" s="370"/>
      <c r="D177" s="324">
        <v>1992</v>
      </c>
      <c r="E177" s="324" t="s">
        <v>3</v>
      </c>
      <c r="F177" s="324" t="s">
        <v>174</v>
      </c>
      <c r="G177" s="324"/>
      <c r="H177" s="372">
        <v>208</v>
      </c>
      <c r="I177" s="181"/>
      <c r="J177" s="181"/>
      <c r="K177" s="182"/>
      <c r="L177" s="371" t="s">
        <v>583</v>
      </c>
      <c r="M177" s="186"/>
    </row>
    <row r="178" spans="1:13" ht="13.8" hidden="1" x14ac:dyDescent="0.25">
      <c r="A178" s="92" t="s">
        <v>700</v>
      </c>
      <c r="B178" s="369" t="s">
        <v>572</v>
      </c>
      <c r="C178" s="370"/>
      <c r="D178" s="324">
        <v>1989</v>
      </c>
      <c r="E178" s="324" t="s">
        <v>3</v>
      </c>
      <c r="F178" s="324" t="s">
        <v>149</v>
      </c>
      <c r="G178" s="324" t="s">
        <v>150</v>
      </c>
      <c r="H178" s="372">
        <v>205</v>
      </c>
      <c r="I178" s="181"/>
      <c r="J178" s="181"/>
      <c r="K178" s="182"/>
      <c r="L178" s="371" t="s">
        <v>584</v>
      </c>
      <c r="M178" s="186"/>
    </row>
    <row r="179" spans="1:13" ht="13.8" x14ac:dyDescent="0.25">
      <c r="A179" s="92" t="s">
        <v>700</v>
      </c>
      <c r="B179" s="369" t="s">
        <v>427</v>
      </c>
      <c r="C179" s="370"/>
      <c r="D179" s="324">
        <v>1994</v>
      </c>
      <c r="E179" s="324" t="s">
        <v>4</v>
      </c>
      <c r="F179" s="324" t="s">
        <v>283</v>
      </c>
      <c r="G179" s="324" t="s">
        <v>388</v>
      </c>
      <c r="H179" s="372">
        <v>194</v>
      </c>
      <c r="I179" s="181"/>
      <c r="J179" s="181"/>
      <c r="K179" s="182"/>
      <c r="L179" s="371" t="s">
        <v>439</v>
      </c>
      <c r="M179" s="186"/>
    </row>
    <row r="180" spans="1:13" ht="13.8" hidden="1" x14ac:dyDescent="0.25">
      <c r="A180" s="92" t="s">
        <v>700</v>
      </c>
      <c r="B180" s="369" t="s">
        <v>424</v>
      </c>
      <c r="C180" s="370"/>
      <c r="D180" s="324">
        <v>1999</v>
      </c>
      <c r="E180" s="324" t="s">
        <v>4</v>
      </c>
      <c r="F180" s="324" t="s">
        <v>294</v>
      </c>
      <c r="G180" s="324"/>
      <c r="H180" s="372">
        <v>187.5</v>
      </c>
      <c r="I180" s="181"/>
      <c r="J180" s="181"/>
      <c r="K180" s="182"/>
      <c r="L180" s="371" t="s">
        <v>399</v>
      </c>
      <c r="M180" s="186"/>
    </row>
    <row r="181" spans="1:13" ht="13.8" hidden="1" x14ac:dyDescent="0.25">
      <c r="A181" s="92" t="s">
        <v>700</v>
      </c>
      <c r="B181" s="369" t="s">
        <v>573</v>
      </c>
      <c r="C181" s="370"/>
      <c r="D181" s="324">
        <v>1983</v>
      </c>
      <c r="E181" s="324" t="s">
        <v>3</v>
      </c>
      <c r="F181" s="324" t="s">
        <v>232</v>
      </c>
      <c r="G181" s="324" t="s">
        <v>388</v>
      </c>
      <c r="H181" s="372">
        <v>180</v>
      </c>
      <c r="I181" s="181"/>
      <c r="J181" s="181"/>
      <c r="K181" s="182"/>
      <c r="L181" s="371" t="s">
        <v>585</v>
      </c>
      <c r="M181" s="186"/>
    </row>
    <row r="182" spans="1:13" ht="13.8" hidden="1" x14ac:dyDescent="0.25">
      <c r="A182" s="92" t="s">
        <v>700</v>
      </c>
      <c r="B182" s="369" t="s">
        <v>574</v>
      </c>
      <c r="C182" s="370"/>
      <c r="D182" s="324">
        <v>1989</v>
      </c>
      <c r="E182" s="324" t="s">
        <v>3</v>
      </c>
      <c r="F182" s="324" t="s">
        <v>286</v>
      </c>
      <c r="G182" s="324" t="s">
        <v>388</v>
      </c>
      <c r="H182" s="372">
        <v>174</v>
      </c>
      <c r="I182" s="181"/>
      <c r="J182" s="181"/>
      <c r="K182" s="182"/>
      <c r="L182" s="371" t="s">
        <v>586</v>
      </c>
      <c r="M182" s="186"/>
    </row>
    <row r="183" spans="1:13" ht="13.8" hidden="1" x14ac:dyDescent="0.25">
      <c r="A183" s="92" t="s">
        <v>700</v>
      </c>
      <c r="B183" s="369" t="s">
        <v>575</v>
      </c>
      <c r="C183" s="370"/>
      <c r="D183" s="324">
        <v>1991</v>
      </c>
      <c r="E183" s="324" t="s">
        <v>4</v>
      </c>
      <c r="F183" s="324" t="s">
        <v>286</v>
      </c>
      <c r="G183" s="324" t="s">
        <v>388</v>
      </c>
      <c r="H183" s="372">
        <v>159.5</v>
      </c>
      <c r="I183" s="181"/>
      <c r="J183" s="181"/>
      <c r="K183" s="182"/>
      <c r="L183" s="371" t="s">
        <v>587</v>
      </c>
      <c r="M183" s="186"/>
    </row>
    <row r="184" spans="1:13" ht="13.8" hidden="1" x14ac:dyDescent="0.25">
      <c r="A184" s="92" t="s">
        <v>700</v>
      </c>
      <c r="B184" s="369" t="s">
        <v>576</v>
      </c>
      <c r="C184" s="370"/>
      <c r="D184" s="324">
        <v>2000</v>
      </c>
      <c r="E184" s="324" t="s">
        <v>5</v>
      </c>
      <c r="F184" s="324" t="s">
        <v>577</v>
      </c>
      <c r="G184" s="324"/>
      <c r="H184" s="372">
        <v>156</v>
      </c>
      <c r="I184" s="181"/>
      <c r="J184" s="181"/>
      <c r="K184" s="182"/>
      <c r="L184" s="371" t="s">
        <v>588</v>
      </c>
      <c r="M184" s="186"/>
    </row>
    <row r="185" spans="1:13" ht="13.8" hidden="1" x14ac:dyDescent="0.25">
      <c r="A185" s="92" t="s">
        <v>700</v>
      </c>
      <c r="B185" s="369" t="s">
        <v>578</v>
      </c>
      <c r="C185" s="370"/>
      <c r="D185" s="324">
        <v>1986</v>
      </c>
      <c r="E185" s="324" t="s">
        <v>4</v>
      </c>
      <c r="F185" s="324" t="s">
        <v>277</v>
      </c>
      <c r="G185" s="324"/>
      <c r="H185" s="372">
        <v>142</v>
      </c>
      <c r="I185" s="181"/>
      <c r="J185" s="181"/>
      <c r="K185" s="182"/>
      <c r="L185" s="371" t="s">
        <v>459</v>
      </c>
      <c r="M185" s="186"/>
    </row>
    <row r="186" spans="1:13" ht="13.8" hidden="1" x14ac:dyDescent="0.25">
      <c r="A186" s="92" t="s">
        <v>700</v>
      </c>
      <c r="B186" s="369" t="s">
        <v>579</v>
      </c>
      <c r="C186" s="370"/>
      <c r="D186" s="324">
        <v>1986</v>
      </c>
      <c r="E186" s="324" t="s">
        <v>4</v>
      </c>
      <c r="F186" s="324" t="s">
        <v>203</v>
      </c>
      <c r="G186" s="324"/>
      <c r="H186" s="372">
        <v>140</v>
      </c>
      <c r="I186" s="181"/>
      <c r="J186" s="181"/>
      <c r="K186" s="182"/>
      <c r="L186" s="371" t="s">
        <v>370</v>
      </c>
      <c r="M186" s="186"/>
    </row>
    <row r="187" spans="1:13" ht="13.8" hidden="1" x14ac:dyDescent="0.25">
      <c r="A187" s="92" t="s">
        <v>700</v>
      </c>
      <c r="B187" s="369" t="s">
        <v>436</v>
      </c>
      <c r="C187" s="370"/>
      <c r="D187" s="324">
        <v>1996</v>
      </c>
      <c r="E187" s="324" t="s">
        <v>5</v>
      </c>
      <c r="F187" s="324" t="s">
        <v>282</v>
      </c>
      <c r="G187" s="324"/>
      <c r="H187" s="372">
        <v>116.5</v>
      </c>
      <c r="I187" s="181"/>
      <c r="J187" s="181"/>
      <c r="K187" s="182"/>
      <c r="L187" s="371" t="s">
        <v>443</v>
      </c>
      <c r="M187" s="186"/>
    </row>
    <row r="188" spans="1:13" ht="13.8" hidden="1" x14ac:dyDescent="0.25">
      <c r="A188" s="92" t="s">
        <v>700</v>
      </c>
      <c r="B188" s="369" t="s">
        <v>580</v>
      </c>
      <c r="C188" s="370"/>
      <c r="D188" s="324">
        <v>2005</v>
      </c>
      <c r="E188" s="324">
        <v>1</v>
      </c>
      <c r="F188" s="324" t="s">
        <v>203</v>
      </c>
      <c r="G188" s="324"/>
      <c r="H188" s="372">
        <v>95</v>
      </c>
      <c r="I188" s="181"/>
      <c r="J188" s="181"/>
      <c r="K188" s="182"/>
      <c r="L188" s="371" t="s">
        <v>589</v>
      </c>
      <c r="M188" s="186"/>
    </row>
    <row r="189" spans="1:13" ht="13.8" hidden="1" x14ac:dyDescent="0.25">
      <c r="A189" s="92" t="s">
        <v>700</v>
      </c>
      <c r="B189" s="369" t="s">
        <v>581</v>
      </c>
      <c r="C189" s="370"/>
      <c r="D189" s="324">
        <v>2005</v>
      </c>
      <c r="E189" s="324">
        <v>1</v>
      </c>
      <c r="F189" s="324" t="s">
        <v>203</v>
      </c>
      <c r="G189" s="324"/>
      <c r="H189" s="372">
        <v>95</v>
      </c>
      <c r="I189" s="181"/>
      <c r="J189" s="181"/>
      <c r="K189" s="182"/>
      <c r="L189" s="371" t="s">
        <v>589</v>
      </c>
      <c r="M189" s="186"/>
    </row>
    <row r="190" spans="1:13" ht="13.8" hidden="1" x14ac:dyDescent="0.25">
      <c r="A190" s="92" t="s">
        <v>701</v>
      </c>
      <c r="B190" s="369" t="s">
        <v>59</v>
      </c>
      <c r="C190" s="370"/>
      <c r="D190" s="324">
        <v>1999</v>
      </c>
      <c r="E190" s="324" t="s">
        <v>3</v>
      </c>
      <c r="F190" s="324" t="s">
        <v>292</v>
      </c>
      <c r="G190" s="324"/>
      <c r="H190" s="372">
        <v>248</v>
      </c>
      <c r="I190" s="181"/>
      <c r="J190" s="181"/>
      <c r="K190" s="182"/>
      <c r="L190" s="371" t="s">
        <v>54</v>
      </c>
      <c r="M190" s="186"/>
    </row>
    <row r="191" spans="1:13" ht="13.8" hidden="1" x14ac:dyDescent="0.25">
      <c r="A191" s="92" t="s">
        <v>701</v>
      </c>
      <c r="B191" s="369" t="s">
        <v>590</v>
      </c>
      <c r="C191" s="370"/>
      <c r="D191" s="324">
        <v>1988</v>
      </c>
      <c r="E191" s="324" t="s">
        <v>3</v>
      </c>
      <c r="F191" s="324" t="s">
        <v>291</v>
      </c>
      <c r="G191" s="324"/>
      <c r="H191" s="372">
        <v>231.5</v>
      </c>
      <c r="I191" s="181"/>
      <c r="J191" s="181"/>
      <c r="K191" s="182"/>
      <c r="L191" s="371" t="s">
        <v>607</v>
      </c>
      <c r="M191" s="186"/>
    </row>
    <row r="192" spans="1:13" ht="13.8" hidden="1" x14ac:dyDescent="0.25">
      <c r="A192" s="92" t="s">
        <v>701</v>
      </c>
      <c r="B192" s="369" t="s">
        <v>591</v>
      </c>
      <c r="C192" s="370"/>
      <c r="D192" s="324">
        <v>1979</v>
      </c>
      <c r="E192" s="324" t="s">
        <v>139</v>
      </c>
      <c r="F192" s="324" t="s">
        <v>294</v>
      </c>
      <c r="G192" s="324"/>
      <c r="H192" s="372">
        <v>230</v>
      </c>
      <c r="I192" s="181"/>
      <c r="J192" s="181"/>
      <c r="K192" s="182"/>
      <c r="L192" s="371" t="s">
        <v>489</v>
      </c>
      <c r="M192" s="186"/>
    </row>
    <row r="193" spans="1:13" ht="13.8" hidden="1" x14ac:dyDescent="0.25">
      <c r="A193" s="92" t="s">
        <v>701</v>
      </c>
      <c r="B193" s="369" t="s">
        <v>592</v>
      </c>
      <c r="C193" s="370"/>
      <c r="D193" s="324">
        <v>2001</v>
      </c>
      <c r="E193" s="324" t="s">
        <v>4</v>
      </c>
      <c r="F193" s="324" t="s">
        <v>284</v>
      </c>
      <c r="G193" s="324" t="s">
        <v>456</v>
      </c>
      <c r="H193" s="372">
        <v>222.5</v>
      </c>
      <c r="I193" s="181"/>
      <c r="J193" s="181"/>
      <c r="K193" s="182"/>
      <c r="L193" s="371" t="s">
        <v>608</v>
      </c>
      <c r="M193" s="186"/>
    </row>
    <row r="194" spans="1:13" ht="13.8" hidden="1" x14ac:dyDescent="0.25">
      <c r="A194" s="92" t="s">
        <v>701</v>
      </c>
      <c r="B194" s="369" t="s">
        <v>593</v>
      </c>
      <c r="C194" s="370"/>
      <c r="D194" s="324">
        <v>1993</v>
      </c>
      <c r="E194" s="324" t="s">
        <v>4</v>
      </c>
      <c r="F194" s="324" t="s">
        <v>232</v>
      </c>
      <c r="G194" s="324" t="s">
        <v>388</v>
      </c>
      <c r="H194" s="372">
        <v>221</v>
      </c>
      <c r="I194" s="181"/>
      <c r="J194" s="181"/>
      <c r="K194" s="182"/>
      <c r="L194" s="371" t="s">
        <v>609</v>
      </c>
      <c r="M194" s="186"/>
    </row>
    <row r="195" spans="1:13" ht="13.8" hidden="1" x14ac:dyDescent="0.25">
      <c r="A195" s="92" t="s">
        <v>701</v>
      </c>
      <c r="B195" s="369" t="s">
        <v>594</v>
      </c>
      <c r="C195" s="370"/>
      <c r="D195" s="324">
        <v>1987</v>
      </c>
      <c r="E195" s="324" t="s">
        <v>139</v>
      </c>
      <c r="F195" s="324" t="s">
        <v>292</v>
      </c>
      <c r="G195" s="324"/>
      <c r="H195" s="372">
        <v>220</v>
      </c>
      <c r="I195" s="181"/>
      <c r="J195" s="181"/>
      <c r="K195" s="182"/>
      <c r="L195" s="371" t="s">
        <v>442</v>
      </c>
      <c r="M195" s="186"/>
    </row>
    <row r="196" spans="1:13" ht="13.8" hidden="1" x14ac:dyDescent="0.25">
      <c r="A196" s="92" t="s">
        <v>701</v>
      </c>
      <c r="B196" s="369" t="s">
        <v>52</v>
      </c>
      <c r="C196" s="370"/>
      <c r="D196" s="324">
        <v>1995</v>
      </c>
      <c r="E196" s="324" t="s">
        <v>3</v>
      </c>
      <c r="F196" s="324" t="s">
        <v>207</v>
      </c>
      <c r="G196" s="324"/>
      <c r="H196" s="372">
        <v>217.5</v>
      </c>
      <c r="I196" s="181"/>
      <c r="J196" s="181"/>
      <c r="K196" s="182"/>
      <c r="L196" s="371" t="s">
        <v>353</v>
      </c>
      <c r="M196" s="186"/>
    </row>
    <row r="197" spans="1:13" ht="13.8" hidden="1" x14ac:dyDescent="0.25">
      <c r="A197" s="92" t="s">
        <v>701</v>
      </c>
      <c r="B197" s="369" t="s">
        <v>172</v>
      </c>
      <c r="C197" s="370"/>
      <c r="D197" s="324">
        <v>2000</v>
      </c>
      <c r="E197" s="324" t="s">
        <v>4</v>
      </c>
      <c r="F197" s="324" t="s">
        <v>165</v>
      </c>
      <c r="G197" s="324" t="s">
        <v>446</v>
      </c>
      <c r="H197" s="372">
        <v>211.5</v>
      </c>
      <c r="I197" s="181"/>
      <c r="J197" s="181"/>
      <c r="K197" s="182"/>
      <c r="L197" s="371" t="s">
        <v>171</v>
      </c>
      <c r="M197" s="186"/>
    </row>
    <row r="198" spans="1:13" ht="13.8" hidden="1" x14ac:dyDescent="0.25">
      <c r="A198" s="92" t="s">
        <v>701</v>
      </c>
      <c r="B198" s="369" t="s">
        <v>445</v>
      </c>
      <c r="C198" s="370"/>
      <c r="D198" s="324">
        <v>1992</v>
      </c>
      <c r="E198" s="324" t="s">
        <v>3</v>
      </c>
      <c r="F198" s="324" t="s">
        <v>286</v>
      </c>
      <c r="G198" s="324" t="s">
        <v>388</v>
      </c>
      <c r="H198" s="372">
        <v>202</v>
      </c>
      <c r="I198" s="181"/>
      <c r="J198" s="181"/>
      <c r="K198" s="182"/>
      <c r="L198" s="371" t="s">
        <v>460</v>
      </c>
      <c r="M198" s="186"/>
    </row>
    <row r="199" spans="1:13" ht="13.8" x14ac:dyDescent="0.25">
      <c r="A199" s="92" t="s">
        <v>701</v>
      </c>
      <c r="B199" s="369" t="s">
        <v>338</v>
      </c>
      <c r="C199" s="370"/>
      <c r="D199" s="324">
        <v>1997</v>
      </c>
      <c r="E199" s="324" t="s">
        <v>5</v>
      </c>
      <c r="F199" s="324" t="s">
        <v>283</v>
      </c>
      <c r="G199" s="324"/>
      <c r="H199" s="372">
        <v>196</v>
      </c>
      <c r="I199" s="181"/>
      <c r="J199" s="181"/>
      <c r="K199" s="182"/>
      <c r="L199" s="371" t="s">
        <v>40</v>
      </c>
      <c r="M199" s="186"/>
    </row>
    <row r="200" spans="1:13" ht="13.8" hidden="1" x14ac:dyDescent="0.25">
      <c r="A200" s="92" t="s">
        <v>701</v>
      </c>
      <c r="B200" s="369" t="s">
        <v>595</v>
      </c>
      <c r="C200" s="370"/>
      <c r="D200" s="324">
        <v>1995</v>
      </c>
      <c r="E200" s="324" t="s">
        <v>3</v>
      </c>
      <c r="F200" s="324" t="s">
        <v>293</v>
      </c>
      <c r="G200" s="324" t="s">
        <v>596</v>
      </c>
      <c r="H200" s="372">
        <v>193.5</v>
      </c>
      <c r="I200" s="181"/>
      <c r="J200" s="181"/>
      <c r="K200" s="182"/>
      <c r="L200" s="371" t="s">
        <v>610</v>
      </c>
      <c r="M200" s="186"/>
    </row>
    <row r="201" spans="1:13" ht="13.8" hidden="1" x14ac:dyDescent="0.25">
      <c r="A201" s="92" t="s">
        <v>701</v>
      </c>
      <c r="B201" s="369" t="s">
        <v>597</v>
      </c>
      <c r="C201" s="370"/>
      <c r="D201" s="324">
        <v>1993</v>
      </c>
      <c r="E201" s="324" t="s">
        <v>4</v>
      </c>
      <c r="F201" s="324" t="s">
        <v>243</v>
      </c>
      <c r="G201" s="324"/>
      <c r="H201" s="372">
        <v>189</v>
      </c>
      <c r="I201" s="181"/>
      <c r="J201" s="181"/>
      <c r="K201" s="182"/>
      <c r="L201" s="371" t="s">
        <v>611</v>
      </c>
      <c r="M201" s="186"/>
    </row>
    <row r="202" spans="1:13" ht="13.8" hidden="1" x14ac:dyDescent="0.25">
      <c r="A202" s="92" t="s">
        <v>701</v>
      </c>
      <c r="B202" s="369" t="s">
        <v>154</v>
      </c>
      <c r="C202" s="370"/>
      <c r="D202" s="324">
        <v>2003</v>
      </c>
      <c r="E202" s="324" t="s">
        <v>5</v>
      </c>
      <c r="F202" s="324" t="s">
        <v>149</v>
      </c>
      <c r="G202" s="324" t="s">
        <v>150</v>
      </c>
      <c r="H202" s="372">
        <v>188</v>
      </c>
      <c r="I202" s="181"/>
      <c r="J202" s="181"/>
      <c r="K202" s="182"/>
      <c r="L202" s="371" t="s">
        <v>151</v>
      </c>
      <c r="M202" s="186"/>
    </row>
    <row r="203" spans="1:13" ht="13.8" hidden="1" x14ac:dyDescent="0.25">
      <c r="A203" s="92" t="s">
        <v>701</v>
      </c>
      <c r="B203" s="369" t="s">
        <v>598</v>
      </c>
      <c r="C203" s="370"/>
      <c r="D203" s="324">
        <v>1993</v>
      </c>
      <c r="E203" s="324" t="s">
        <v>4</v>
      </c>
      <c r="F203" s="324" t="s">
        <v>272</v>
      </c>
      <c r="G203" s="324"/>
      <c r="H203" s="372">
        <v>187.5</v>
      </c>
      <c r="I203" s="181"/>
      <c r="J203" s="181"/>
      <c r="K203" s="182"/>
      <c r="L203" s="371" t="s">
        <v>612</v>
      </c>
      <c r="M203" s="186"/>
    </row>
    <row r="204" spans="1:13" ht="13.8" hidden="1" x14ac:dyDescent="0.25">
      <c r="A204" s="92" t="s">
        <v>701</v>
      </c>
      <c r="B204" s="369" t="s">
        <v>686</v>
      </c>
      <c r="C204" s="370"/>
      <c r="D204" s="324">
        <v>2002</v>
      </c>
      <c r="E204" s="324" t="s">
        <v>5</v>
      </c>
      <c r="F204" s="324" t="s">
        <v>276</v>
      </c>
      <c r="G204" s="324"/>
      <c r="H204" s="372">
        <v>183.5</v>
      </c>
      <c r="I204" s="181"/>
      <c r="J204" s="181"/>
      <c r="K204" s="182"/>
      <c r="L204" s="371" t="s">
        <v>687</v>
      </c>
      <c r="M204" s="186"/>
    </row>
    <row r="205" spans="1:13" ht="13.8" hidden="1" x14ac:dyDescent="0.25">
      <c r="A205" s="92" t="s">
        <v>701</v>
      </c>
      <c r="B205" s="369" t="s">
        <v>599</v>
      </c>
      <c r="C205" s="370"/>
      <c r="D205" s="324">
        <v>1989</v>
      </c>
      <c r="E205" s="324" t="s">
        <v>4</v>
      </c>
      <c r="F205" s="324" t="s">
        <v>174</v>
      </c>
      <c r="G205" s="324"/>
      <c r="H205" s="372">
        <v>182</v>
      </c>
      <c r="I205" s="181"/>
      <c r="J205" s="181"/>
      <c r="K205" s="182"/>
      <c r="L205" s="371" t="s">
        <v>144</v>
      </c>
      <c r="M205" s="186"/>
    </row>
    <row r="206" spans="1:13" ht="13.8" hidden="1" x14ac:dyDescent="0.25">
      <c r="A206" s="92" t="s">
        <v>701</v>
      </c>
      <c r="B206" s="369" t="s">
        <v>600</v>
      </c>
      <c r="C206" s="370"/>
      <c r="D206" s="324">
        <v>2003</v>
      </c>
      <c r="E206" s="324" t="s">
        <v>5</v>
      </c>
      <c r="F206" s="324" t="s">
        <v>286</v>
      </c>
      <c r="G206" s="324"/>
      <c r="H206" s="372">
        <v>180</v>
      </c>
      <c r="I206" s="181"/>
      <c r="J206" s="181"/>
      <c r="K206" s="182"/>
      <c r="L206" s="371" t="s">
        <v>522</v>
      </c>
      <c r="M206" s="186"/>
    </row>
    <row r="207" spans="1:13" ht="13.8" hidden="1" x14ac:dyDescent="0.25">
      <c r="A207" s="92" t="s">
        <v>701</v>
      </c>
      <c r="B207" s="369" t="s">
        <v>448</v>
      </c>
      <c r="C207" s="370"/>
      <c r="D207" s="324">
        <v>1983</v>
      </c>
      <c r="E207" s="324" t="s">
        <v>4</v>
      </c>
      <c r="F207" s="324" t="s">
        <v>203</v>
      </c>
      <c r="G207" s="324"/>
      <c r="H207" s="372">
        <v>175</v>
      </c>
      <c r="I207" s="181"/>
      <c r="J207" s="181"/>
      <c r="K207" s="182"/>
      <c r="L207" s="371" t="s">
        <v>462</v>
      </c>
      <c r="M207" s="186"/>
    </row>
    <row r="208" spans="1:13" ht="13.8" hidden="1" x14ac:dyDescent="0.25">
      <c r="A208" s="92" t="s">
        <v>701</v>
      </c>
      <c r="B208" s="369" t="s">
        <v>601</v>
      </c>
      <c r="C208" s="370"/>
      <c r="D208" s="324">
        <v>1978</v>
      </c>
      <c r="E208" s="324" t="s">
        <v>4</v>
      </c>
      <c r="F208" s="324" t="s">
        <v>203</v>
      </c>
      <c r="G208" s="324"/>
      <c r="H208" s="372">
        <v>170</v>
      </c>
      <c r="I208" s="181"/>
      <c r="J208" s="181"/>
      <c r="K208" s="182"/>
      <c r="L208" s="371" t="s">
        <v>613</v>
      </c>
      <c r="M208" s="186"/>
    </row>
    <row r="209" spans="1:13" ht="13.8" hidden="1" x14ac:dyDescent="0.25">
      <c r="A209" s="92" t="s">
        <v>701</v>
      </c>
      <c r="B209" s="369" t="s">
        <v>602</v>
      </c>
      <c r="C209" s="370"/>
      <c r="D209" s="324">
        <v>1987</v>
      </c>
      <c r="E209" s="324" t="s">
        <v>5</v>
      </c>
      <c r="F209" s="324" t="s">
        <v>129</v>
      </c>
      <c r="G209" s="324" t="s">
        <v>603</v>
      </c>
      <c r="H209" s="372">
        <v>150</v>
      </c>
      <c r="I209" s="181"/>
      <c r="J209" s="181"/>
      <c r="K209" s="182"/>
      <c r="L209" s="371" t="s">
        <v>142</v>
      </c>
      <c r="M209" s="186"/>
    </row>
    <row r="210" spans="1:13" ht="13.8" hidden="1" x14ac:dyDescent="0.25">
      <c r="A210" s="92" t="s">
        <v>701</v>
      </c>
      <c r="B210" s="369" t="s">
        <v>457</v>
      </c>
      <c r="C210" s="370"/>
      <c r="D210" s="324">
        <v>1989</v>
      </c>
      <c r="E210" s="324" t="s">
        <v>5</v>
      </c>
      <c r="F210" s="324" t="s">
        <v>282</v>
      </c>
      <c r="G210" s="324"/>
      <c r="H210" s="372">
        <v>147</v>
      </c>
      <c r="I210" s="181"/>
      <c r="J210" s="181"/>
      <c r="K210" s="182"/>
      <c r="L210" s="371" t="s">
        <v>443</v>
      </c>
      <c r="M210" s="186"/>
    </row>
    <row r="211" spans="1:13" ht="13.8" hidden="1" x14ac:dyDescent="0.25">
      <c r="A211" s="92" t="s">
        <v>701</v>
      </c>
      <c r="B211" s="369" t="s">
        <v>152</v>
      </c>
      <c r="C211" s="370"/>
      <c r="D211" s="324">
        <v>1990</v>
      </c>
      <c r="E211" s="324" t="s">
        <v>5</v>
      </c>
      <c r="F211" s="324" t="s">
        <v>149</v>
      </c>
      <c r="G211" s="324"/>
      <c r="H211" s="372">
        <v>140</v>
      </c>
      <c r="I211" s="181"/>
      <c r="J211" s="181"/>
      <c r="K211" s="182"/>
      <c r="L211" s="371" t="s">
        <v>153</v>
      </c>
      <c r="M211" s="186"/>
    </row>
    <row r="212" spans="1:13" ht="13.8" hidden="1" x14ac:dyDescent="0.25">
      <c r="A212" s="92" t="s">
        <v>701</v>
      </c>
      <c r="B212" s="369" t="s">
        <v>458</v>
      </c>
      <c r="C212" s="370"/>
      <c r="D212" s="324">
        <v>1985</v>
      </c>
      <c r="E212" s="324" t="s">
        <v>5</v>
      </c>
      <c r="F212" s="324" t="s">
        <v>275</v>
      </c>
      <c r="G212" s="324"/>
      <c r="H212" s="372">
        <v>121</v>
      </c>
      <c r="I212" s="181"/>
      <c r="J212" s="181"/>
      <c r="K212" s="182"/>
      <c r="L212" s="371" t="s">
        <v>468</v>
      </c>
      <c r="M212" s="186"/>
    </row>
    <row r="213" spans="1:13" ht="13.8" hidden="1" x14ac:dyDescent="0.25">
      <c r="A213" s="92" t="s">
        <v>701</v>
      </c>
      <c r="B213" s="369" t="s">
        <v>604</v>
      </c>
      <c r="C213" s="370"/>
      <c r="D213" s="324">
        <v>1987</v>
      </c>
      <c r="E213" s="324" t="s">
        <v>5</v>
      </c>
      <c r="F213" s="324" t="s">
        <v>284</v>
      </c>
      <c r="G213" s="324" t="s">
        <v>456</v>
      </c>
      <c r="H213" s="372">
        <v>120.5</v>
      </c>
      <c r="I213" s="181"/>
      <c r="J213" s="181"/>
      <c r="K213" s="182"/>
      <c r="L213" s="371" t="s">
        <v>614</v>
      </c>
      <c r="M213" s="186"/>
    </row>
    <row r="214" spans="1:13" ht="13.8" hidden="1" x14ac:dyDescent="0.25">
      <c r="A214" s="92" t="s">
        <v>701</v>
      </c>
      <c r="B214" s="369" t="s">
        <v>452</v>
      </c>
      <c r="C214" s="370"/>
      <c r="D214" s="324">
        <v>2000</v>
      </c>
      <c r="E214" s="324" t="s">
        <v>5</v>
      </c>
      <c r="F214" s="324" t="s">
        <v>203</v>
      </c>
      <c r="G214" s="324"/>
      <c r="H214" s="372">
        <v>100</v>
      </c>
      <c r="I214" s="181"/>
      <c r="J214" s="181"/>
      <c r="K214" s="182"/>
      <c r="L214" s="371" t="s">
        <v>465</v>
      </c>
      <c r="M214" s="186"/>
    </row>
    <row r="215" spans="1:13" ht="13.8" hidden="1" x14ac:dyDescent="0.25">
      <c r="A215" s="92" t="s">
        <v>701</v>
      </c>
      <c r="B215" s="369" t="s">
        <v>605</v>
      </c>
      <c r="C215" s="370"/>
      <c r="D215" s="324">
        <v>1994</v>
      </c>
      <c r="E215" s="324" t="s">
        <v>5</v>
      </c>
      <c r="F215" s="324" t="s">
        <v>203</v>
      </c>
      <c r="G215" s="324"/>
      <c r="H215" s="372">
        <v>100</v>
      </c>
      <c r="I215" s="181"/>
      <c r="J215" s="181"/>
      <c r="K215" s="182"/>
      <c r="L215" s="371" t="s">
        <v>370</v>
      </c>
      <c r="M215" s="186"/>
    </row>
    <row r="216" spans="1:13" ht="13.8" hidden="1" x14ac:dyDescent="0.25">
      <c r="A216" s="92" t="s">
        <v>701</v>
      </c>
      <c r="B216" s="369" t="s">
        <v>606</v>
      </c>
      <c r="C216" s="370"/>
      <c r="D216" s="324">
        <v>2006</v>
      </c>
      <c r="E216" s="324">
        <v>1</v>
      </c>
      <c r="F216" s="324" t="s">
        <v>203</v>
      </c>
      <c r="G216" s="324"/>
      <c r="H216" s="372">
        <v>65</v>
      </c>
      <c r="I216" s="181"/>
      <c r="J216" s="181"/>
      <c r="K216" s="182"/>
      <c r="L216" s="371" t="s">
        <v>615</v>
      </c>
      <c r="M216" s="186"/>
    </row>
    <row r="217" spans="1:13" ht="13.8" hidden="1" x14ac:dyDescent="0.25">
      <c r="A217" s="92" t="s">
        <v>702</v>
      </c>
      <c r="B217" s="369" t="s">
        <v>320</v>
      </c>
      <c r="C217" s="370"/>
      <c r="D217" s="324">
        <v>1995</v>
      </c>
      <c r="E217" s="324" t="s">
        <v>3</v>
      </c>
      <c r="F217" s="324" t="s">
        <v>273</v>
      </c>
      <c r="G217" s="324" t="s">
        <v>384</v>
      </c>
      <c r="H217" s="372">
        <v>287</v>
      </c>
      <c r="I217" s="181"/>
      <c r="J217" s="181"/>
      <c r="K217" s="182"/>
      <c r="L217" s="371" t="s">
        <v>324</v>
      </c>
      <c r="M217" s="186"/>
    </row>
    <row r="218" spans="1:13" ht="13.8" hidden="1" x14ac:dyDescent="0.25">
      <c r="A218" s="92" t="s">
        <v>702</v>
      </c>
      <c r="B218" s="369" t="s">
        <v>157</v>
      </c>
      <c r="C218" s="370"/>
      <c r="D218" s="324">
        <v>1978</v>
      </c>
      <c r="E218" s="324" t="s">
        <v>139</v>
      </c>
      <c r="F218" s="324" t="s">
        <v>149</v>
      </c>
      <c r="G218" s="324" t="s">
        <v>150</v>
      </c>
      <c r="H218" s="372">
        <v>261</v>
      </c>
      <c r="I218" s="181"/>
      <c r="J218" s="181"/>
      <c r="K218" s="182"/>
      <c r="L218" s="371" t="s">
        <v>153</v>
      </c>
      <c r="M218" s="186"/>
    </row>
    <row r="219" spans="1:13" ht="13.8" hidden="1" x14ac:dyDescent="0.25">
      <c r="A219" s="92" t="s">
        <v>702</v>
      </c>
      <c r="B219" s="369" t="s">
        <v>616</v>
      </c>
      <c r="C219" s="370"/>
      <c r="D219" s="324">
        <v>1992</v>
      </c>
      <c r="E219" s="324" t="s">
        <v>3</v>
      </c>
      <c r="F219" s="324" t="s">
        <v>174</v>
      </c>
      <c r="G219" s="324"/>
      <c r="H219" s="372">
        <v>251.5</v>
      </c>
      <c r="I219" s="181"/>
      <c r="J219" s="181"/>
      <c r="K219" s="182"/>
      <c r="L219" s="371" t="s">
        <v>627</v>
      </c>
      <c r="M219" s="186"/>
    </row>
    <row r="220" spans="1:13" ht="13.8" hidden="1" x14ac:dyDescent="0.25">
      <c r="A220" s="92" t="s">
        <v>702</v>
      </c>
      <c r="B220" s="369" t="s">
        <v>334</v>
      </c>
      <c r="C220" s="370"/>
      <c r="D220" s="324">
        <v>2002</v>
      </c>
      <c r="E220" s="324" t="s">
        <v>4</v>
      </c>
      <c r="F220" s="324" t="s">
        <v>210</v>
      </c>
      <c r="G220" s="324"/>
      <c r="H220" s="372">
        <v>239</v>
      </c>
      <c r="I220" s="181"/>
      <c r="J220" s="181"/>
      <c r="K220" s="182"/>
      <c r="L220" s="371" t="s">
        <v>337</v>
      </c>
      <c r="M220" s="186"/>
    </row>
    <row r="221" spans="1:13" ht="13.8" hidden="1" x14ac:dyDescent="0.25">
      <c r="A221" s="92" t="s">
        <v>702</v>
      </c>
      <c r="B221" s="369" t="s">
        <v>60</v>
      </c>
      <c r="C221" s="370"/>
      <c r="D221" s="324">
        <v>1999</v>
      </c>
      <c r="E221" s="324" t="s">
        <v>3</v>
      </c>
      <c r="F221" s="324" t="s">
        <v>292</v>
      </c>
      <c r="G221" s="324"/>
      <c r="H221" s="372">
        <v>233.5</v>
      </c>
      <c r="I221" s="181"/>
      <c r="J221" s="181"/>
      <c r="K221" s="182"/>
      <c r="L221" s="371" t="s">
        <v>348</v>
      </c>
      <c r="M221" s="186"/>
    </row>
    <row r="222" spans="1:13" ht="13.8" hidden="1" x14ac:dyDescent="0.25">
      <c r="A222" s="92" t="s">
        <v>702</v>
      </c>
      <c r="B222" s="369" t="s">
        <v>617</v>
      </c>
      <c r="C222" s="370"/>
      <c r="D222" s="324">
        <v>1993</v>
      </c>
      <c r="E222" s="324" t="s">
        <v>4</v>
      </c>
      <c r="F222" s="324" t="s">
        <v>174</v>
      </c>
      <c r="G222" s="324"/>
      <c r="H222" s="372">
        <v>221.5</v>
      </c>
      <c r="I222" s="181"/>
      <c r="J222" s="181"/>
      <c r="K222" s="182"/>
      <c r="L222" s="371" t="s">
        <v>628</v>
      </c>
      <c r="M222" s="186"/>
    </row>
    <row r="223" spans="1:13" ht="13.8" hidden="1" x14ac:dyDescent="0.25">
      <c r="A223" s="92" t="s">
        <v>702</v>
      </c>
      <c r="B223" s="369" t="s">
        <v>472</v>
      </c>
      <c r="C223" s="370"/>
      <c r="D223" s="324">
        <v>1990</v>
      </c>
      <c r="E223" s="324" t="s">
        <v>4</v>
      </c>
      <c r="F223" s="324" t="s">
        <v>274</v>
      </c>
      <c r="G223" s="324" t="s">
        <v>388</v>
      </c>
      <c r="H223" s="372">
        <v>220</v>
      </c>
      <c r="I223" s="181"/>
      <c r="J223" s="181"/>
      <c r="K223" s="182"/>
      <c r="L223" s="371" t="s">
        <v>549</v>
      </c>
      <c r="M223" s="186"/>
    </row>
    <row r="224" spans="1:13" ht="13.8" hidden="1" x14ac:dyDescent="0.25">
      <c r="A224" s="92" t="s">
        <v>702</v>
      </c>
      <c r="B224" s="369" t="s">
        <v>339</v>
      </c>
      <c r="C224" s="370"/>
      <c r="D224" s="324">
        <v>1989</v>
      </c>
      <c r="E224" s="324" t="s">
        <v>3</v>
      </c>
      <c r="F224" s="324" t="s">
        <v>471</v>
      </c>
      <c r="G224" s="324" t="s">
        <v>388</v>
      </c>
      <c r="H224" s="372">
        <v>217.5</v>
      </c>
      <c r="I224" s="181"/>
      <c r="J224" s="181"/>
      <c r="K224" s="182"/>
      <c r="L224" s="371" t="s">
        <v>340</v>
      </c>
      <c r="M224" s="186"/>
    </row>
    <row r="225" spans="1:13" ht="13.8" hidden="1" x14ac:dyDescent="0.25">
      <c r="A225" s="92" t="s">
        <v>702</v>
      </c>
      <c r="B225" s="369" t="s">
        <v>156</v>
      </c>
      <c r="C225" s="370"/>
      <c r="D225" s="324">
        <v>2003</v>
      </c>
      <c r="E225" s="324" t="s">
        <v>5</v>
      </c>
      <c r="F225" s="324" t="s">
        <v>149</v>
      </c>
      <c r="G225" s="324"/>
      <c r="H225" s="372">
        <v>210.5</v>
      </c>
      <c r="I225" s="181"/>
      <c r="J225" s="181"/>
      <c r="K225" s="182"/>
      <c r="L225" s="371" t="s">
        <v>155</v>
      </c>
      <c r="M225" s="186"/>
    </row>
    <row r="226" spans="1:13" ht="13.8" hidden="1" x14ac:dyDescent="0.25">
      <c r="A226" s="92" t="s">
        <v>702</v>
      </c>
      <c r="B226" s="369" t="s">
        <v>354</v>
      </c>
      <c r="C226" s="370"/>
      <c r="D226" s="324">
        <v>2000</v>
      </c>
      <c r="E226" s="324" t="s">
        <v>619</v>
      </c>
      <c r="F226" s="324" t="s">
        <v>229</v>
      </c>
      <c r="G226" s="324" t="s">
        <v>432</v>
      </c>
      <c r="H226" s="372">
        <v>207.5</v>
      </c>
      <c r="I226" s="181"/>
      <c r="J226" s="181"/>
      <c r="K226" s="182"/>
      <c r="L226" s="371" t="s">
        <v>358</v>
      </c>
      <c r="M226" s="186"/>
    </row>
    <row r="227" spans="1:13" ht="13.8" hidden="1" x14ac:dyDescent="0.25">
      <c r="A227" s="92" t="s">
        <v>702</v>
      </c>
      <c r="B227" s="369" t="s">
        <v>476</v>
      </c>
      <c r="C227" s="370"/>
      <c r="D227" s="324">
        <v>1997</v>
      </c>
      <c r="E227" s="324" t="s">
        <v>5</v>
      </c>
      <c r="F227" s="324" t="s">
        <v>174</v>
      </c>
      <c r="G227" s="324"/>
      <c r="H227" s="372">
        <v>195.5</v>
      </c>
      <c r="I227" s="181"/>
      <c r="J227" s="181"/>
      <c r="K227" s="182"/>
      <c r="L227" s="371" t="s">
        <v>144</v>
      </c>
      <c r="M227" s="186"/>
    </row>
    <row r="228" spans="1:13" ht="13.8" hidden="1" x14ac:dyDescent="0.25">
      <c r="A228" s="92" t="s">
        <v>702</v>
      </c>
      <c r="B228" s="369" t="s">
        <v>620</v>
      </c>
      <c r="C228" s="370"/>
      <c r="D228" s="324">
        <v>1986</v>
      </c>
      <c r="E228" s="324" t="s">
        <v>4</v>
      </c>
      <c r="F228" s="324" t="s">
        <v>292</v>
      </c>
      <c r="G228" s="324"/>
      <c r="H228" s="372">
        <v>186.5</v>
      </c>
      <c r="I228" s="181"/>
      <c r="J228" s="181"/>
      <c r="K228" s="182"/>
      <c r="L228" s="371" t="s">
        <v>442</v>
      </c>
      <c r="M228" s="186"/>
    </row>
    <row r="229" spans="1:13" ht="13.8" hidden="1" x14ac:dyDescent="0.25">
      <c r="A229" s="92" t="s">
        <v>702</v>
      </c>
      <c r="B229" s="369" t="s">
        <v>475</v>
      </c>
      <c r="C229" s="370"/>
      <c r="D229" s="324">
        <v>1994</v>
      </c>
      <c r="E229" s="324" t="s">
        <v>4</v>
      </c>
      <c r="F229" s="324" t="s">
        <v>207</v>
      </c>
      <c r="G229" s="324"/>
      <c r="H229" s="372">
        <v>182</v>
      </c>
      <c r="I229" s="181"/>
      <c r="J229" s="181"/>
      <c r="K229" s="182"/>
      <c r="L229" s="371" t="s">
        <v>483</v>
      </c>
      <c r="M229" s="186"/>
    </row>
    <row r="230" spans="1:13" ht="13.8" hidden="1" x14ac:dyDescent="0.25">
      <c r="A230" s="92" t="s">
        <v>702</v>
      </c>
      <c r="B230" s="369" t="s">
        <v>310</v>
      </c>
      <c r="C230" s="370"/>
      <c r="D230" s="324">
        <v>1994</v>
      </c>
      <c r="E230" s="324" t="s">
        <v>4</v>
      </c>
      <c r="F230" s="324" t="s">
        <v>245</v>
      </c>
      <c r="G230" s="324"/>
      <c r="H230" s="372">
        <v>181.5</v>
      </c>
      <c r="I230" s="181"/>
      <c r="J230" s="181"/>
      <c r="K230" s="182"/>
      <c r="L230" s="371" t="s">
        <v>629</v>
      </c>
      <c r="M230" s="186"/>
    </row>
    <row r="231" spans="1:13" ht="13.8" hidden="1" x14ac:dyDescent="0.25">
      <c r="A231" s="92" t="s">
        <v>702</v>
      </c>
      <c r="B231" s="369" t="s">
        <v>621</v>
      </c>
      <c r="C231" s="370"/>
      <c r="D231" s="324">
        <v>2000</v>
      </c>
      <c r="E231" s="324" t="s">
        <v>4</v>
      </c>
      <c r="F231" s="324" t="s">
        <v>273</v>
      </c>
      <c r="G231" s="324" t="s">
        <v>384</v>
      </c>
      <c r="H231" s="372">
        <v>177.5</v>
      </c>
      <c r="I231" s="181"/>
      <c r="J231" s="181"/>
      <c r="K231" s="182"/>
      <c r="L231" s="371" t="s">
        <v>480</v>
      </c>
      <c r="M231" s="186"/>
    </row>
    <row r="232" spans="1:13" ht="13.8" hidden="1" x14ac:dyDescent="0.25">
      <c r="A232" s="92" t="s">
        <v>702</v>
      </c>
      <c r="B232" s="369" t="s">
        <v>622</v>
      </c>
      <c r="C232" s="370"/>
      <c r="D232" s="324">
        <v>2002</v>
      </c>
      <c r="E232" s="324" t="s">
        <v>5</v>
      </c>
      <c r="F232" s="324" t="s">
        <v>203</v>
      </c>
      <c r="G232" s="324"/>
      <c r="H232" s="372">
        <v>176</v>
      </c>
      <c r="I232" s="181"/>
      <c r="J232" s="181"/>
      <c r="K232" s="182"/>
      <c r="L232" s="371" t="s">
        <v>370</v>
      </c>
      <c r="M232" s="186"/>
    </row>
    <row r="233" spans="1:13" ht="13.8" hidden="1" x14ac:dyDescent="0.25">
      <c r="A233" s="92" t="s">
        <v>702</v>
      </c>
      <c r="B233" s="369" t="s">
        <v>623</v>
      </c>
      <c r="C233" s="370"/>
      <c r="D233" s="324">
        <v>2000</v>
      </c>
      <c r="E233" s="324" t="s">
        <v>5</v>
      </c>
      <c r="F233" s="324" t="s">
        <v>243</v>
      </c>
      <c r="G233" s="324"/>
      <c r="H233" s="372">
        <v>174</v>
      </c>
      <c r="I233" s="181"/>
      <c r="J233" s="181"/>
      <c r="K233" s="182"/>
      <c r="L233" s="371" t="s">
        <v>630</v>
      </c>
      <c r="M233" s="186"/>
    </row>
    <row r="234" spans="1:13" ht="13.8" hidden="1" x14ac:dyDescent="0.25">
      <c r="A234" s="92" t="s">
        <v>702</v>
      </c>
      <c r="B234" s="369" t="s">
        <v>624</v>
      </c>
      <c r="C234" s="370"/>
      <c r="D234" s="324">
        <v>1987</v>
      </c>
      <c r="E234" s="324" t="s">
        <v>5</v>
      </c>
      <c r="F234" s="324" t="s">
        <v>284</v>
      </c>
      <c r="G234" s="324" t="s">
        <v>456</v>
      </c>
      <c r="H234" s="372">
        <v>136</v>
      </c>
      <c r="I234" s="181"/>
      <c r="J234" s="181"/>
      <c r="K234" s="182"/>
      <c r="L234" s="371" t="s">
        <v>614</v>
      </c>
      <c r="M234" s="186"/>
    </row>
    <row r="235" spans="1:13" ht="13.8" hidden="1" x14ac:dyDescent="0.25">
      <c r="A235" s="92" t="s">
        <v>702</v>
      </c>
      <c r="B235" s="369" t="s">
        <v>625</v>
      </c>
      <c r="C235" s="370"/>
      <c r="D235" s="324">
        <v>2002</v>
      </c>
      <c r="E235" s="324" t="s">
        <v>5</v>
      </c>
      <c r="F235" s="324" t="s">
        <v>203</v>
      </c>
      <c r="G235" s="324"/>
      <c r="H235" s="372">
        <v>90</v>
      </c>
      <c r="I235" s="181"/>
      <c r="J235" s="181"/>
      <c r="K235" s="182"/>
      <c r="L235" s="371" t="s">
        <v>631</v>
      </c>
      <c r="M235" s="186"/>
    </row>
    <row r="236" spans="1:13" ht="13.8" hidden="1" x14ac:dyDescent="0.25">
      <c r="A236" s="92" t="s">
        <v>702</v>
      </c>
      <c r="B236" s="369" t="s">
        <v>626</v>
      </c>
      <c r="C236" s="370"/>
      <c r="D236" s="324">
        <v>2007</v>
      </c>
      <c r="E236" s="324">
        <v>1</v>
      </c>
      <c r="F236" s="324" t="s">
        <v>203</v>
      </c>
      <c r="G236" s="324"/>
      <c r="H236" s="372">
        <v>90</v>
      </c>
      <c r="I236" s="181"/>
      <c r="J236" s="181"/>
      <c r="K236" s="182"/>
      <c r="L236" s="371" t="s">
        <v>370</v>
      </c>
      <c r="M236" s="186"/>
    </row>
    <row r="237" spans="1:13" ht="13.8" hidden="1" x14ac:dyDescent="0.25">
      <c r="A237" s="92" t="s">
        <v>703</v>
      </c>
      <c r="B237" s="369" t="s">
        <v>147</v>
      </c>
      <c r="C237" s="370"/>
      <c r="D237" s="324"/>
      <c r="E237" s="324" t="s">
        <v>5</v>
      </c>
      <c r="F237" s="324" t="s">
        <v>145</v>
      </c>
      <c r="G237" s="324"/>
      <c r="H237" s="372"/>
      <c r="I237" s="181"/>
      <c r="J237" s="181"/>
      <c r="K237" s="182"/>
      <c r="L237" s="371" t="s">
        <v>148</v>
      </c>
      <c r="M237" s="186"/>
    </row>
    <row r="238" spans="1:13" ht="13.8" hidden="1" x14ac:dyDescent="0.25">
      <c r="A238" s="92" t="s">
        <v>703</v>
      </c>
      <c r="B238" s="369" t="s">
        <v>632</v>
      </c>
      <c r="C238" s="370"/>
      <c r="D238" s="324">
        <v>1994</v>
      </c>
      <c r="E238" s="324" t="s">
        <v>5</v>
      </c>
      <c r="F238" s="324" t="s">
        <v>284</v>
      </c>
      <c r="G238" s="324"/>
      <c r="H238" s="372"/>
      <c r="I238" s="181"/>
      <c r="J238" s="181"/>
      <c r="K238" s="182"/>
      <c r="L238" s="371" t="s">
        <v>634</v>
      </c>
      <c r="M238" s="186"/>
    </row>
    <row r="239" spans="1:13" ht="13.8" hidden="1" x14ac:dyDescent="0.25">
      <c r="A239" s="92" t="s">
        <v>703</v>
      </c>
      <c r="B239" s="369" t="s">
        <v>635</v>
      </c>
      <c r="C239" s="370"/>
      <c r="D239" s="324">
        <v>2002</v>
      </c>
      <c r="E239" s="324" t="s">
        <v>5</v>
      </c>
      <c r="F239" s="324" t="s">
        <v>277</v>
      </c>
      <c r="G239" s="324"/>
      <c r="H239" s="372"/>
      <c r="I239" s="181"/>
      <c r="J239" s="181"/>
      <c r="K239" s="182"/>
      <c r="L239" s="371" t="s">
        <v>636</v>
      </c>
      <c r="M239" s="186"/>
    </row>
    <row r="240" spans="1:13" ht="13.8" hidden="1" x14ac:dyDescent="0.25">
      <c r="A240" s="92" t="s">
        <v>703</v>
      </c>
      <c r="B240" s="369" t="s">
        <v>637</v>
      </c>
      <c r="C240" s="370"/>
      <c r="D240" s="324">
        <v>1980</v>
      </c>
      <c r="E240" s="324">
        <v>1</v>
      </c>
      <c r="F240" s="324" t="s">
        <v>273</v>
      </c>
      <c r="G240" s="324"/>
      <c r="H240" s="372"/>
      <c r="I240" s="181"/>
      <c r="J240" s="181"/>
      <c r="K240" s="182"/>
      <c r="L240" s="371" t="s">
        <v>183</v>
      </c>
      <c r="M240" s="186"/>
    </row>
    <row r="241" spans="1:13" ht="13.8" hidden="1" x14ac:dyDescent="0.25">
      <c r="A241" s="92" t="s">
        <v>703</v>
      </c>
      <c r="B241" s="369" t="s">
        <v>186</v>
      </c>
      <c r="C241" s="370"/>
      <c r="D241" s="324">
        <v>1980</v>
      </c>
      <c r="E241" s="324" t="s">
        <v>5</v>
      </c>
      <c r="F241" s="324" t="s">
        <v>174</v>
      </c>
      <c r="G241" s="324"/>
      <c r="H241" s="372"/>
      <c r="I241" s="181"/>
      <c r="J241" s="181"/>
      <c r="K241" s="182"/>
      <c r="L241" s="371" t="s">
        <v>183</v>
      </c>
      <c r="M241" s="186"/>
    </row>
    <row r="242" spans="1:13" ht="13.8" hidden="1" x14ac:dyDescent="0.25">
      <c r="A242" s="92" t="s">
        <v>703</v>
      </c>
      <c r="B242" s="369" t="s">
        <v>638</v>
      </c>
      <c r="C242" s="370"/>
      <c r="D242" s="324">
        <v>1993</v>
      </c>
      <c r="E242" s="324" t="s">
        <v>386</v>
      </c>
      <c r="F242" s="324" t="s">
        <v>292</v>
      </c>
      <c r="G242" s="324"/>
      <c r="H242" s="372"/>
      <c r="I242" s="181"/>
      <c r="J242" s="181"/>
      <c r="K242" s="182"/>
      <c r="L242" s="371" t="s">
        <v>639</v>
      </c>
      <c r="M242" s="186"/>
    </row>
    <row r="243" spans="1:13" ht="13.8" hidden="1" x14ac:dyDescent="0.25">
      <c r="A243" s="92" t="s">
        <v>703</v>
      </c>
      <c r="B243" s="369" t="s">
        <v>640</v>
      </c>
      <c r="C243" s="370"/>
      <c r="D243" s="324">
        <v>1989</v>
      </c>
      <c r="E243" s="324">
        <v>1</v>
      </c>
      <c r="F243" s="324" t="s">
        <v>277</v>
      </c>
      <c r="G243" s="324"/>
      <c r="H243" s="372"/>
      <c r="I243" s="181"/>
      <c r="J243" s="181"/>
      <c r="K243" s="182"/>
      <c r="L243" s="371" t="s">
        <v>349</v>
      </c>
      <c r="M243" s="186"/>
    </row>
    <row r="244" spans="1:13" ht="13.8" hidden="1" x14ac:dyDescent="0.25">
      <c r="A244" s="92" t="s">
        <v>703</v>
      </c>
      <c r="B244" s="369" t="s">
        <v>185</v>
      </c>
      <c r="C244" s="370"/>
      <c r="D244" s="324">
        <v>2003</v>
      </c>
      <c r="E244" s="324">
        <v>1</v>
      </c>
      <c r="F244" s="324" t="s">
        <v>174</v>
      </c>
      <c r="G244" s="324"/>
      <c r="H244" s="372"/>
      <c r="I244" s="181"/>
      <c r="J244" s="181"/>
      <c r="K244" s="182"/>
      <c r="L244" s="371" t="s">
        <v>183</v>
      </c>
      <c r="M244" s="186"/>
    </row>
    <row r="245" spans="1:13" ht="13.8" hidden="1" x14ac:dyDescent="0.25">
      <c r="A245" s="92" t="s">
        <v>703</v>
      </c>
      <c r="B245" s="369" t="s">
        <v>641</v>
      </c>
      <c r="C245" s="370"/>
      <c r="D245" s="324">
        <v>1987</v>
      </c>
      <c r="E245" s="324">
        <v>1</v>
      </c>
      <c r="F245" s="324" t="s">
        <v>273</v>
      </c>
      <c r="G245" s="324"/>
      <c r="H245" s="372"/>
      <c r="I245" s="181"/>
      <c r="J245" s="181"/>
      <c r="K245" s="182"/>
      <c r="L245" s="371" t="s">
        <v>642</v>
      </c>
      <c r="M245" s="186"/>
    </row>
    <row r="246" spans="1:13" ht="13.8" hidden="1" x14ac:dyDescent="0.25">
      <c r="A246" s="92" t="s">
        <v>703</v>
      </c>
      <c r="B246" s="369" t="s">
        <v>643</v>
      </c>
      <c r="C246" s="370"/>
      <c r="D246" s="324">
        <v>1977</v>
      </c>
      <c r="E246" s="324">
        <v>1</v>
      </c>
      <c r="F246" s="324" t="s">
        <v>276</v>
      </c>
      <c r="G246" s="324"/>
      <c r="H246" s="372"/>
      <c r="I246" s="181"/>
      <c r="J246" s="181"/>
      <c r="K246" s="182"/>
      <c r="L246" s="371" t="s">
        <v>349</v>
      </c>
      <c r="M246" s="186"/>
    </row>
    <row r="247" spans="1:13" ht="13.8" hidden="1" x14ac:dyDescent="0.25">
      <c r="A247" s="92" t="s">
        <v>703</v>
      </c>
      <c r="B247" s="369" t="s">
        <v>644</v>
      </c>
      <c r="C247" s="370"/>
      <c r="D247" s="324">
        <v>1986</v>
      </c>
      <c r="E247" s="324" t="s">
        <v>5</v>
      </c>
      <c r="F247" s="324" t="s">
        <v>245</v>
      </c>
      <c r="G247" s="324"/>
      <c r="H247" s="372"/>
      <c r="I247" s="181"/>
      <c r="J247" s="181"/>
      <c r="K247" s="182"/>
      <c r="L247" s="371" t="s">
        <v>645</v>
      </c>
      <c r="M247" s="186"/>
    </row>
    <row r="248" spans="1:13" ht="13.8" hidden="1" x14ac:dyDescent="0.25">
      <c r="A248" s="92" t="s">
        <v>703</v>
      </c>
      <c r="B248" s="369" t="s">
        <v>646</v>
      </c>
      <c r="C248" s="370"/>
      <c r="D248" s="324">
        <v>1996</v>
      </c>
      <c r="E248" s="324" t="s">
        <v>5</v>
      </c>
      <c r="F248" s="324" t="s">
        <v>245</v>
      </c>
      <c r="G248" s="324"/>
      <c r="H248" s="372"/>
      <c r="I248" s="181"/>
      <c r="J248" s="181"/>
      <c r="K248" s="182"/>
      <c r="L248" s="371" t="s">
        <v>349</v>
      </c>
      <c r="M248" s="186"/>
    </row>
    <row r="249" spans="1:13" ht="13.8" hidden="1" x14ac:dyDescent="0.25">
      <c r="A249" s="92" t="s">
        <v>703</v>
      </c>
      <c r="B249" s="369" t="s">
        <v>647</v>
      </c>
      <c r="C249" s="370"/>
      <c r="D249" s="324">
        <v>1977</v>
      </c>
      <c r="E249" s="324"/>
      <c r="F249" s="324" t="s">
        <v>290</v>
      </c>
      <c r="G249" s="324"/>
      <c r="H249" s="372"/>
      <c r="I249" s="181"/>
      <c r="J249" s="181"/>
      <c r="K249" s="182"/>
      <c r="L249" s="371" t="s">
        <v>183</v>
      </c>
      <c r="M249" s="186"/>
    </row>
    <row r="250" spans="1:13" ht="13.8" hidden="1" x14ac:dyDescent="0.25">
      <c r="A250" s="92" t="s">
        <v>703</v>
      </c>
      <c r="B250" s="369" t="s">
        <v>648</v>
      </c>
      <c r="C250" s="370"/>
      <c r="D250" s="324">
        <v>1996</v>
      </c>
      <c r="E250" s="324">
        <v>1</v>
      </c>
      <c r="F250" s="324" t="s">
        <v>291</v>
      </c>
      <c r="G250" s="324"/>
      <c r="H250" s="372"/>
      <c r="I250" s="181"/>
      <c r="J250" s="181"/>
      <c r="K250" s="182"/>
      <c r="L250" s="371" t="s">
        <v>649</v>
      </c>
      <c r="M250" s="186"/>
    </row>
    <row r="251" spans="1:13" ht="13.8" hidden="1" x14ac:dyDescent="0.25">
      <c r="A251" s="92" t="s">
        <v>703</v>
      </c>
      <c r="B251" s="369" t="s">
        <v>650</v>
      </c>
      <c r="C251" s="370"/>
      <c r="D251" s="324">
        <v>1970</v>
      </c>
      <c r="E251" s="324"/>
      <c r="F251" s="324" t="s">
        <v>291</v>
      </c>
      <c r="G251" s="324"/>
      <c r="H251" s="372"/>
      <c r="I251" s="181"/>
      <c r="J251" s="181"/>
      <c r="K251" s="182"/>
      <c r="L251" s="371" t="s">
        <v>642</v>
      </c>
      <c r="M251" s="186"/>
    </row>
    <row r="252" spans="1:13" ht="13.8" hidden="1" x14ac:dyDescent="0.25">
      <c r="A252" s="92" t="s">
        <v>703</v>
      </c>
      <c r="B252" s="369" t="s">
        <v>651</v>
      </c>
      <c r="C252" s="370"/>
      <c r="D252" s="324">
        <v>1987</v>
      </c>
      <c r="E252" s="324" t="s">
        <v>5</v>
      </c>
      <c r="F252" s="324" t="s">
        <v>187</v>
      </c>
      <c r="G252" s="324"/>
      <c r="H252" s="372"/>
      <c r="I252" s="181"/>
      <c r="J252" s="181"/>
      <c r="K252" s="182"/>
      <c r="L252" s="371" t="s">
        <v>652</v>
      </c>
      <c r="M252" s="186"/>
    </row>
    <row r="253" spans="1:13" ht="13.8" hidden="1" x14ac:dyDescent="0.25">
      <c r="A253" s="92" t="s">
        <v>703</v>
      </c>
      <c r="B253" s="369" t="s">
        <v>369</v>
      </c>
      <c r="C253" s="370"/>
      <c r="D253" s="324">
        <v>1993</v>
      </c>
      <c r="E253" s="324" t="s">
        <v>4</v>
      </c>
      <c r="F253" s="324" t="s">
        <v>203</v>
      </c>
      <c r="G253" s="324"/>
      <c r="H253" s="372"/>
      <c r="I253" s="181"/>
      <c r="J253" s="181"/>
      <c r="K253" s="182"/>
      <c r="L253" s="371" t="s">
        <v>370</v>
      </c>
      <c r="M253" s="186"/>
    </row>
    <row r="254" spans="1:13" ht="13.8" hidden="1" x14ac:dyDescent="0.25">
      <c r="A254" s="92" t="s">
        <v>704</v>
      </c>
      <c r="B254" s="369" t="s">
        <v>653</v>
      </c>
      <c r="C254" s="370"/>
      <c r="D254" s="324">
        <v>2001</v>
      </c>
      <c r="E254" s="324" t="s">
        <v>5</v>
      </c>
      <c r="F254" s="324" t="s">
        <v>273</v>
      </c>
      <c r="G254" s="324"/>
      <c r="H254" s="372"/>
      <c r="I254" s="181"/>
      <c r="J254" s="181"/>
      <c r="K254" s="182"/>
      <c r="L254" s="371" t="s">
        <v>654</v>
      </c>
      <c r="M254" s="186"/>
    </row>
    <row r="255" spans="1:13" ht="13.8" hidden="1" x14ac:dyDescent="0.25">
      <c r="A255" s="92" t="s">
        <v>704</v>
      </c>
      <c r="B255" s="369" t="s">
        <v>655</v>
      </c>
      <c r="C255" s="370"/>
      <c r="D255" s="324">
        <v>2005</v>
      </c>
      <c r="E255" s="324" t="s">
        <v>5</v>
      </c>
      <c r="F255" s="324" t="s">
        <v>284</v>
      </c>
      <c r="G255" s="324"/>
      <c r="H255" s="372"/>
      <c r="I255" s="181"/>
      <c r="J255" s="181"/>
      <c r="K255" s="182"/>
      <c r="L255" s="371" t="s">
        <v>634</v>
      </c>
      <c r="M255" s="186"/>
    </row>
    <row r="256" spans="1:13" ht="13.8" hidden="1" x14ac:dyDescent="0.25">
      <c r="A256" s="92" t="s">
        <v>704</v>
      </c>
      <c r="B256" s="369" t="s">
        <v>657</v>
      </c>
      <c r="C256" s="370"/>
      <c r="D256" s="324">
        <v>2000</v>
      </c>
      <c r="E256" s="324"/>
      <c r="F256" s="324" t="s">
        <v>232</v>
      </c>
      <c r="G256" s="324"/>
      <c r="H256" s="372"/>
      <c r="I256" s="181"/>
      <c r="J256" s="181"/>
      <c r="K256" s="182"/>
      <c r="L256" s="371"/>
      <c r="M256" s="186"/>
    </row>
    <row r="257" spans="1:13" ht="13.8" hidden="1" x14ac:dyDescent="0.25">
      <c r="A257" s="92" t="s">
        <v>704</v>
      </c>
      <c r="B257" s="369" t="s">
        <v>658</v>
      </c>
      <c r="C257" s="370"/>
      <c r="D257" s="324">
        <v>1973</v>
      </c>
      <c r="E257" s="324"/>
      <c r="F257" s="324" t="s">
        <v>659</v>
      </c>
      <c r="G257" s="324"/>
      <c r="H257" s="372"/>
      <c r="I257" s="181"/>
      <c r="J257" s="181"/>
      <c r="K257" s="182"/>
      <c r="L257" s="371" t="s">
        <v>183</v>
      </c>
      <c r="M257" s="186"/>
    </row>
    <row r="258" spans="1:13" ht="13.8" hidden="1" x14ac:dyDescent="0.25">
      <c r="A258" s="92" t="s">
        <v>704</v>
      </c>
      <c r="B258" s="369" t="s">
        <v>184</v>
      </c>
      <c r="C258" s="370"/>
      <c r="D258" s="324">
        <v>1996</v>
      </c>
      <c r="E258" s="324">
        <v>3</v>
      </c>
      <c r="F258" s="324" t="s">
        <v>190</v>
      </c>
      <c r="G258" s="324"/>
      <c r="H258" s="372"/>
      <c r="I258" s="181"/>
      <c r="J258" s="181"/>
      <c r="K258" s="182"/>
      <c r="L258" s="371" t="s">
        <v>183</v>
      </c>
      <c r="M258" s="186"/>
    </row>
    <row r="259" spans="1:13" ht="13.8" hidden="1" x14ac:dyDescent="0.25">
      <c r="A259" s="92" t="s">
        <v>704</v>
      </c>
      <c r="B259" s="369" t="s">
        <v>512</v>
      </c>
      <c r="C259" s="370"/>
      <c r="D259" s="324">
        <v>1986</v>
      </c>
      <c r="E259" s="324" t="s">
        <v>4</v>
      </c>
      <c r="F259" s="324" t="s">
        <v>273</v>
      </c>
      <c r="G259" s="324"/>
      <c r="H259" s="372"/>
      <c r="I259" s="181"/>
      <c r="J259" s="181"/>
      <c r="K259" s="182"/>
      <c r="L259" s="371" t="s">
        <v>523</v>
      </c>
      <c r="M259" s="186"/>
    </row>
    <row r="260" spans="1:13" ht="13.8" hidden="1" x14ac:dyDescent="0.25">
      <c r="A260" s="92" t="s">
        <v>704</v>
      </c>
      <c r="B260" s="369" t="s">
        <v>660</v>
      </c>
      <c r="C260" s="370"/>
      <c r="D260" s="324">
        <v>1995</v>
      </c>
      <c r="E260" s="324" t="s">
        <v>5</v>
      </c>
      <c r="F260" s="324" t="s">
        <v>243</v>
      </c>
      <c r="G260" s="324"/>
      <c r="H260" s="372"/>
      <c r="I260" s="181"/>
      <c r="J260" s="181"/>
      <c r="K260" s="182"/>
      <c r="L260" s="371" t="s">
        <v>661</v>
      </c>
      <c r="M260" s="186"/>
    </row>
    <row r="261" spans="1:13" ht="13.8" hidden="1" x14ac:dyDescent="0.25">
      <c r="A261" s="92" t="s">
        <v>704</v>
      </c>
      <c r="B261" s="369" t="s">
        <v>662</v>
      </c>
      <c r="C261" s="370"/>
      <c r="D261" s="324">
        <v>1986</v>
      </c>
      <c r="E261" s="324">
        <v>1</v>
      </c>
      <c r="F261" s="324" t="s">
        <v>243</v>
      </c>
      <c r="G261" s="324"/>
      <c r="H261" s="372"/>
      <c r="I261" s="181"/>
      <c r="J261" s="181"/>
      <c r="K261" s="182"/>
      <c r="L261" s="371" t="s">
        <v>183</v>
      </c>
      <c r="M261" s="186"/>
    </row>
    <row r="262" spans="1:13" ht="13.8" hidden="1" x14ac:dyDescent="0.25">
      <c r="A262" s="92" t="s">
        <v>704</v>
      </c>
      <c r="B262" s="369" t="s">
        <v>663</v>
      </c>
      <c r="C262" s="370"/>
      <c r="D262" s="324">
        <v>1972</v>
      </c>
      <c r="E262" s="324" t="s">
        <v>664</v>
      </c>
      <c r="F262" s="324" t="s">
        <v>665</v>
      </c>
      <c r="G262" s="324"/>
      <c r="H262" s="372"/>
      <c r="I262" s="181"/>
      <c r="J262" s="181"/>
      <c r="K262" s="182"/>
      <c r="L262" s="371" t="s">
        <v>666</v>
      </c>
      <c r="M262" s="186"/>
    </row>
    <row r="263" spans="1:13" ht="13.8" hidden="1" x14ac:dyDescent="0.25">
      <c r="A263" s="92" t="s">
        <v>704</v>
      </c>
      <c r="B263" s="369" t="s">
        <v>667</v>
      </c>
      <c r="C263" s="370"/>
      <c r="D263" s="324">
        <v>2003</v>
      </c>
      <c r="E263" s="324">
        <v>1</v>
      </c>
      <c r="F263" s="324" t="s">
        <v>203</v>
      </c>
      <c r="G263" s="324"/>
      <c r="H263" s="372"/>
      <c r="I263" s="181"/>
      <c r="J263" s="181"/>
      <c r="K263" s="182"/>
      <c r="L263" s="371" t="s">
        <v>367</v>
      </c>
      <c r="M263" s="186"/>
    </row>
    <row r="264" spans="1:13" ht="13.8" hidden="1" x14ac:dyDescent="0.25">
      <c r="A264" s="92" t="s">
        <v>704</v>
      </c>
      <c r="B264" s="369" t="s">
        <v>668</v>
      </c>
      <c r="C264" s="370"/>
      <c r="D264" s="324">
        <v>1997</v>
      </c>
      <c r="E264" s="324">
        <v>1</v>
      </c>
      <c r="F264" s="324" t="s">
        <v>203</v>
      </c>
      <c r="G264" s="324"/>
      <c r="H264" s="372"/>
      <c r="I264" s="181"/>
      <c r="J264" s="181"/>
      <c r="K264" s="182"/>
      <c r="L264" s="371" t="s">
        <v>376</v>
      </c>
      <c r="M264" s="186"/>
    </row>
    <row r="265" spans="1:13" ht="13.8" hidden="1" x14ac:dyDescent="0.25">
      <c r="A265" s="92" t="s">
        <v>707</v>
      </c>
      <c r="B265" s="369" t="s">
        <v>641</v>
      </c>
      <c r="C265" s="370"/>
      <c r="D265" s="324">
        <v>1987</v>
      </c>
      <c r="E265" s="324" t="s">
        <v>5</v>
      </c>
      <c r="F265" s="324" t="s">
        <v>273</v>
      </c>
      <c r="G265" s="324"/>
      <c r="H265" s="372"/>
      <c r="I265" s="181"/>
      <c r="J265" s="181"/>
      <c r="K265" s="182"/>
      <c r="L265" s="371" t="s">
        <v>669</v>
      </c>
      <c r="M265" s="186"/>
    </row>
    <row r="266" spans="1:13" ht="13.8" hidden="1" x14ac:dyDescent="0.25">
      <c r="A266" s="92" t="s">
        <v>707</v>
      </c>
      <c r="B266" s="369" t="s">
        <v>653</v>
      </c>
      <c r="C266" s="370"/>
      <c r="D266" s="324">
        <v>2001</v>
      </c>
      <c r="E266" s="324" t="s">
        <v>5</v>
      </c>
      <c r="F266" s="324" t="s">
        <v>273</v>
      </c>
      <c r="G266" s="324"/>
      <c r="H266" s="372"/>
      <c r="I266" s="181"/>
      <c r="J266" s="181"/>
      <c r="K266" s="182"/>
      <c r="L266" s="371"/>
      <c r="M266" s="186"/>
    </row>
    <row r="267" spans="1:13" ht="13.8" hidden="1" x14ac:dyDescent="0.25">
      <c r="A267" s="92" t="s">
        <v>707</v>
      </c>
      <c r="B267" s="369" t="s">
        <v>670</v>
      </c>
      <c r="C267" s="370"/>
      <c r="D267" s="324">
        <v>1984</v>
      </c>
      <c r="E267" s="324"/>
      <c r="F267" s="324" t="s">
        <v>273</v>
      </c>
      <c r="G267" s="324"/>
      <c r="H267" s="372"/>
      <c r="I267" s="181"/>
      <c r="J267" s="181"/>
      <c r="K267" s="182"/>
      <c r="L267" s="371" t="s">
        <v>671</v>
      </c>
      <c r="M267" s="186"/>
    </row>
    <row r="268" spans="1:13" ht="13.8" hidden="1" x14ac:dyDescent="0.25">
      <c r="A268" s="92" t="s">
        <v>707</v>
      </c>
      <c r="B268" s="369" t="s">
        <v>637</v>
      </c>
      <c r="C268" s="370"/>
      <c r="D268" s="324">
        <v>1980</v>
      </c>
      <c r="E268" s="324" t="s">
        <v>5</v>
      </c>
      <c r="F268" s="324" t="s">
        <v>273</v>
      </c>
      <c r="G268" s="324"/>
      <c r="H268" s="372"/>
      <c r="I268" s="181"/>
      <c r="J268" s="181"/>
      <c r="K268" s="182"/>
      <c r="L268" s="371"/>
      <c r="M268" s="186"/>
    </row>
    <row r="269" spans="1:13" ht="13.8" hidden="1" x14ac:dyDescent="0.25">
      <c r="A269" s="92" t="s">
        <v>707</v>
      </c>
      <c r="B269" s="369" t="s">
        <v>655</v>
      </c>
      <c r="C269" s="370"/>
      <c r="D269" s="324">
        <v>2005</v>
      </c>
      <c r="E269" s="324" t="s">
        <v>5</v>
      </c>
      <c r="F269" s="324" t="s">
        <v>284</v>
      </c>
      <c r="G269" s="324"/>
      <c r="H269" s="372"/>
      <c r="I269" s="181"/>
      <c r="J269" s="181"/>
      <c r="K269" s="182"/>
      <c r="L269" s="371"/>
      <c r="M269" s="186"/>
    </row>
    <row r="270" spans="1:13" ht="13.8" hidden="1" x14ac:dyDescent="0.25">
      <c r="A270" s="92" t="s">
        <v>707</v>
      </c>
      <c r="B270" s="369" t="s">
        <v>632</v>
      </c>
      <c r="C270" s="370"/>
      <c r="D270" s="324">
        <v>1994</v>
      </c>
      <c r="E270" s="324" t="s">
        <v>5</v>
      </c>
      <c r="F270" s="324" t="s">
        <v>284</v>
      </c>
      <c r="G270" s="324"/>
      <c r="H270" s="372"/>
      <c r="I270" s="181"/>
      <c r="J270" s="181"/>
      <c r="K270" s="182"/>
      <c r="L270" s="371"/>
      <c r="M270" s="186"/>
    </row>
    <row r="271" spans="1:13" ht="13.8" hidden="1" x14ac:dyDescent="0.25">
      <c r="A271" s="92" t="s">
        <v>707</v>
      </c>
      <c r="B271" s="369" t="s">
        <v>667</v>
      </c>
      <c r="C271" s="370"/>
      <c r="D271" s="324">
        <v>2003</v>
      </c>
      <c r="E271" s="324">
        <v>1</v>
      </c>
      <c r="F271" s="324" t="s">
        <v>203</v>
      </c>
      <c r="G271" s="324"/>
      <c r="H271" s="372"/>
      <c r="I271" s="181"/>
      <c r="J271" s="181"/>
      <c r="K271" s="182"/>
      <c r="L271" s="371" t="s">
        <v>367</v>
      </c>
      <c r="M271" s="186"/>
    </row>
    <row r="272" spans="1:13" ht="13.8" hidden="1" x14ac:dyDescent="0.25">
      <c r="A272" s="92" t="s">
        <v>707</v>
      </c>
      <c r="B272" s="369" t="s">
        <v>369</v>
      </c>
      <c r="C272" s="370"/>
      <c r="D272" s="324">
        <v>1993</v>
      </c>
      <c r="E272" s="324" t="s">
        <v>4</v>
      </c>
      <c r="F272" s="324" t="s">
        <v>203</v>
      </c>
      <c r="G272" s="324"/>
      <c r="H272" s="372"/>
      <c r="I272" s="181"/>
      <c r="J272" s="181"/>
      <c r="K272" s="182"/>
      <c r="L272" s="371" t="s">
        <v>370</v>
      </c>
      <c r="M272" s="186"/>
    </row>
    <row r="273" spans="1:13" ht="13.8" hidden="1" x14ac:dyDescent="0.25">
      <c r="A273" s="92" t="s">
        <v>706</v>
      </c>
      <c r="B273" s="369" t="s">
        <v>655</v>
      </c>
      <c r="C273" s="370"/>
      <c r="D273" s="324">
        <v>2005</v>
      </c>
      <c r="E273" s="324" t="s">
        <v>5</v>
      </c>
      <c r="F273" s="324" t="s">
        <v>284</v>
      </c>
      <c r="G273" s="324"/>
      <c r="H273" s="372"/>
      <c r="I273" s="181"/>
      <c r="J273" s="181"/>
      <c r="K273" s="182"/>
      <c r="L273" s="371" t="s">
        <v>634</v>
      </c>
      <c r="M273" s="186"/>
    </row>
    <row r="274" spans="1:13" ht="13.8" hidden="1" x14ac:dyDescent="0.25">
      <c r="A274" s="92" t="s">
        <v>706</v>
      </c>
      <c r="B274" s="369" t="s">
        <v>673</v>
      </c>
      <c r="C274" s="370"/>
      <c r="D274" s="324">
        <v>2008</v>
      </c>
      <c r="E274" s="324">
        <v>1</v>
      </c>
      <c r="F274" s="324" t="s">
        <v>284</v>
      </c>
      <c r="G274" s="324"/>
      <c r="H274" s="372"/>
      <c r="I274" s="181"/>
      <c r="J274" s="181"/>
      <c r="K274" s="182"/>
      <c r="L274" s="371"/>
      <c r="M274" s="186"/>
    </row>
    <row r="275" spans="1:13" ht="13.8" hidden="1" x14ac:dyDescent="0.25">
      <c r="A275" s="92" t="s">
        <v>706</v>
      </c>
      <c r="B275" s="369" t="s">
        <v>653</v>
      </c>
      <c r="C275" s="370"/>
      <c r="D275" s="324">
        <v>2001</v>
      </c>
      <c r="E275" s="324"/>
      <c r="F275" s="324" t="s">
        <v>273</v>
      </c>
      <c r="G275" s="324"/>
      <c r="H275" s="372"/>
      <c r="I275" s="181"/>
      <c r="J275" s="181"/>
      <c r="K275" s="182"/>
      <c r="L275" s="371"/>
      <c r="M275" s="186"/>
    </row>
    <row r="276" spans="1:13" ht="13.8" hidden="1" x14ac:dyDescent="0.25">
      <c r="A276" s="92" t="s">
        <v>706</v>
      </c>
      <c r="B276" s="369" t="s">
        <v>512</v>
      </c>
      <c r="C276" s="370"/>
      <c r="D276" s="324">
        <v>1986</v>
      </c>
      <c r="E276" s="324"/>
      <c r="F276" s="324" t="s">
        <v>273</v>
      </c>
      <c r="G276" s="324"/>
      <c r="H276" s="372"/>
      <c r="I276" s="181"/>
      <c r="J276" s="181"/>
      <c r="K276" s="182"/>
      <c r="L276" s="371"/>
      <c r="M276" s="186"/>
    </row>
    <row r="277" spans="1:13" ht="13.8" hidden="1" x14ac:dyDescent="0.25">
      <c r="A277" s="92" t="s">
        <v>706</v>
      </c>
      <c r="B277" s="369" t="s">
        <v>667</v>
      </c>
      <c r="C277" s="370"/>
      <c r="D277" s="324">
        <v>2003</v>
      </c>
      <c r="E277" s="324">
        <v>1</v>
      </c>
      <c r="F277" s="324" t="s">
        <v>203</v>
      </c>
      <c r="G277" s="324"/>
      <c r="H277" s="372"/>
      <c r="I277" s="181"/>
      <c r="J277" s="181"/>
      <c r="K277" s="182"/>
      <c r="L277" s="371" t="s">
        <v>674</v>
      </c>
      <c r="M277" s="186"/>
    </row>
    <row r="278" spans="1:13" ht="13.8" hidden="1" x14ac:dyDescent="0.25">
      <c r="A278" s="92" t="s">
        <v>706</v>
      </c>
      <c r="B278" s="369" t="s">
        <v>374</v>
      </c>
      <c r="C278" s="370"/>
      <c r="D278" s="324">
        <v>2003</v>
      </c>
      <c r="E278" s="324" t="s">
        <v>193</v>
      </c>
      <c r="F278" s="324" t="s">
        <v>203</v>
      </c>
      <c r="G278" s="324"/>
      <c r="H278" s="372"/>
      <c r="I278" s="181"/>
      <c r="J278" s="181"/>
      <c r="K278" s="182"/>
      <c r="L278" s="371"/>
      <c r="M278" s="186"/>
    </row>
    <row r="279" spans="1:13" ht="13.8" hidden="1" x14ac:dyDescent="0.25">
      <c r="A279" s="92" t="s">
        <v>705</v>
      </c>
      <c r="B279" s="369" t="s">
        <v>641</v>
      </c>
      <c r="C279" s="370"/>
      <c r="D279" s="324">
        <v>1987</v>
      </c>
      <c r="E279" s="324" t="s">
        <v>5</v>
      </c>
      <c r="F279" s="324" t="s">
        <v>273</v>
      </c>
      <c r="G279" s="324"/>
      <c r="H279" s="372"/>
      <c r="I279" s="181"/>
      <c r="J279" s="181"/>
      <c r="K279" s="182"/>
      <c r="L279" s="371" t="s">
        <v>675</v>
      </c>
      <c r="M279" s="186"/>
    </row>
    <row r="280" spans="1:13" ht="13.8" hidden="1" x14ac:dyDescent="0.25">
      <c r="A280" s="92" t="s">
        <v>705</v>
      </c>
      <c r="B280" s="369" t="s">
        <v>637</v>
      </c>
      <c r="C280" s="370"/>
      <c r="D280" s="324">
        <v>1980</v>
      </c>
      <c r="E280" s="324" t="s">
        <v>5</v>
      </c>
      <c r="F280" s="324" t="s">
        <v>273</v>
      </c>
      <c r="G280" s="324"/>
      <c r="H280" s="372"/>
      <c r="I280" s="181"/>
      <c r="J280" s="181"/>
      <c r="K280" s="182"/>
      <c r="L280" s="371"/>
      <c r="M280" s="186"/>
    </row>
    <row r="281" spans="1:13" ht="13.8" hidden="1" x14ac:dyDescent="0.25">
      <c r="A281" s="92" t="s">
        <v>705</v>
      </c>
      <c r="B281" s="369" t="s">
        <v>676</v>
      </c>
      <c r="C281" s="370"/>
      <c r="D281" s="324">
        <v>1996</v>
      </c>
      <c r="E281" s="324" t="s">
        <v>4</v>
      </c>
      <c r="F281" s="324" t="s">
        <v>203</v>
      </c>
      <c r="G281" s="324"/>
      <c r="H281" s="372"/>
      <c r="I281" s="181"/>
      <c r="J281" s="181"/>
      <c r="K281" s="182"/>
      <c r="L281" s="371" t="s">
        <v>370</v>
      </c>
      <c r="M281" s="186"/>
    </row>
    <row r="282" spans="1:13" ht="13.8" hidden="1" x14ac:dyDescent="0.25">
      <c r="A282" s="92" t="s">
        <v>705</v>
      </c>
      <c r="B282" s="369" t="s">
        <v>369</v>
      </c>
      <c r="C282" s="370"/>
      <c r="D282" s="324">
        <v>1993</v>
      </c>
      <c r="E282" s="324" t="s">
        <v>4</v>
      </c>
      <c r="F282" s="324" t="s">
        <v>203</v>
      </c>
      <c r="G282" s="324"/>
      <c r="H282" s="372"/>
      <c r="I282" s="181"/>
      <c r="J282" s="181"/>
      <c r="K282" s="182"/>
      <c r="L282" s="371" t="s">
        <v>370</v>
      </c>
      <c r="M282" s="186"/>
    </row>
    <row r="283" spans="1:13" ht="13.8" hidden="1" x14ac:dyDescent="0.25">
      <c r="A283" s="92" t="s">
        <v>705</v>
      </c>
      <c r="B283" s="369" t="s">
        <v>677</v>
      </c>
      <c r="C283" s="370"/>
      <c r="D283" s="324">
        <v>2000</v>
      </c>
      <c r="E283" s="324">
        <v>1</v>
      </c>
      <c r="F283" s="324" t="s">
        <v>284</v>
      </c>
      <c r="G283" s="324"/>
      <c r="H283" s="372"/>
      <c r="I283" s="181"/>
      <c r="J283" s="181"/>
      <c r="K283" s="182"/>
      <c r="L283" s="371" t="s">
        <v>614</v>
      </c>
      <c r="M283" s="186"/>
    </row>
    <row r="284" spans="1:13" ht="13.8" hidden="1" x14ac:dyDescent="0.25">
      <c r="A284" s="92" t="s">
        <v>705</v>
      </c>
      <c r="B284" s="369" t="s">
        <v>678</v>
      </c>
      <c r="C284" s="370"/>
      <c r="D284" s="324">
        <v>1993</v>
      </c>
      <c r="E284" s="324" t="s">
        <v>5</v>
      </c>
      <c r="F284" s="324" t="s">
        <v>284</v>
      </c>
      <c r="G284" s="324"/>
      <c r="H284" s="372"/>
      <c r="I284" s="181"/>
      <c r="J284" s="181"/>
      <c r="K284" s="182"/>
      <c r="L284" s="371" t="s">
        <v>679</v>
      </c>
      <c r="M284" s="186"/>
    </row>
    <row r="285" spans="1:13" ht="13.8" hidden="1" x14ac:dyDescent="0.25">
      <c r="A285" s="92" t="s">
        <v>710</v>
      </c>
      <c r="B285" s="369" t="s">
        <v>310</v>
      </c>
      <c r="C285" s="370"/>
      <c r="D285" s="324">
        <v>1994</v>
      </c>
      <c r="E285" s="324" t="s">
        <v>4</v>
      </c>
      <c r="F285" s="324" t="s">
        <v>708</v>
      </c>
      <c r="G285" s="324"/>
      <c r="H285" s="372"/>
      <c r="I285" s="181"/>
      <c r="J285" s="181"/>
      <c r="K285" s="182"/>
      <c r="L285" s="371"/>
      <c r="M285" s="186"/>
    </row>
    <row r="286" spans="1:13" ht="13.8" hidden="1" x14ac:dyDescent="0.25">
      <c r="A286" s="92" t="s">
        <v>710</v>
      </c>
      <c r="B286" s="369" t="s">
        <v>311</v>
      </c>
      <c r="C286" s="370"/>
      <c r="D286" s="324">
        <v>1972</v>
      </c>
      <c r="E286" s="324" t="s">
        <v>5</v>
      </c>
      <c r="F286" s="324" t="s">
        <v>708</v>
      </c>
      <c r="G286" s="324"/>
      <c r="H286" s="372"/>
      <c r="I286" s="181"/>
      <c r="J286" s="181"/>
      <c r="K286" s="182"/>
      <c r="L286" s="371"/>
      <c r="M286" s="186"/>
    </row>
    <row r="287" spans="1:13" ht="13.8" hidden="1" x14ac:dyDescent="0.25">
      <c r="A287" s="92" t="s">
        <v>710</v>
      </c>
      <c r="B287" s="369" t="s">
        <v>312</v>
      </c>
      <c r="C287" s="370"/>
      <c r="D287" s="324">
        <v>1991</v>
      </c>
      <c r="E287" s="324" t="s">
        <v>4</v>
      </c>
      <c r="F287" s="324" t="s">
        <v>708</v>
      </c>
      <c r="G287" s="324"/>
      <c r="H287" s="372"/>
      <c r="I287" s="181"/>
      <c r="J287" s="181"/>
      <c r="K287" s="182"/>
      <c r="L287" s="371"/>
      <c r="M287" s="186"/>
    </row>
    <row r="288" spans="1:13" ht="13.8" hidden="1" x14ac:dyDescent="0.25">
      <c r="A288" s="92" t="s">
        <v>710</v>
      </c>
      <c r="B288" s="369" t="s">
        <v>313</v>
      </c>
      <c r="C288" s="370"/>
      <c r="D288" s="324">
        <v>1996</v>
      </c>
      <c r="E288" s="324" t="s">
        <v>3</v>
      </c>
      <c r="F288" s="324" t="s">
        <v>708</v>
      </c>
      <c r="G288" s="324"/>
      <c r="H288" s="372"/>
      <c r="I288" s="181"/>
      <c r="J288" s="181"/>
      <c r="K288" s="182"/>
      <c r="L288" s="371"/>
      <c r="M288" s="186"/>
    </row>
    <row r="289" spans="1:13" ht="13.8" hidden="1" x14ac:dyDescent="0.25">
      <c r="A289" s="92" t="s">
        <v>710</v>
      </c>
      <c r="B289" s="369" t="s">
        <v>318</v>
      </c>
      <c r="C289" s="370"/>
      <c r="D289" s="324">
        <v>1995</v>
      </c>
      <c r="E289" s="324" t="s">
        <v>3</v>
      </c>
      <c r="F289" s="324" t="s">
        <v>273</v>
      </c>
      <c r="G289" s="324"/>
      <c r="H289" s="372"/>
      <c r="I289" s="181"/>
      <c r="J289" s="181"/>
      <c r="K289" s="182"/>
      <c r="L289" s="371"/>
      <c r="M289" s="186"/>
    </row>
    <row r="290" spans="1:13" ht="13.8" hidden="1" x14ac:dyDescent="0.25">
      <c r="A290" s="92" t="s">
        <v>710</v>
      </c>
      <c r="B290" s="369" t="s">
        <v>319</v>
      </c>
      <c r="C290" s="370"/>
      <c r="D290" s="324">
        <v>1997</v>
      </c>
      <c r="E290" s="324" t="s">
        <v>3</v>
      </c>
      <c r="F290" s="324" t="s">
        <v>273</v>
      </c>
      <c r="G290" s="324"/>
      <c r="H290" s="372"/>
      <c r="I290" s="181"/>
      <c r="J290" s="181"/>
      <c r="K290" s="182"/>
      <c r="L290" s="371"/>
      <c r="M290" s="186"/>
    </row>
    <row r="291" spans="1:13" ht="13.8" hidden="1" x14ac:dyDescent="0.25">
      <c r="A291" s="92" t="s">
        <v>710</v>
      </c>
      <c r="B291" s="369" t="s">
        <v>320</v>
      </c>
      <c r="C291" s="370"/>
      <c r="D291" s="324">
        <v>1995</v>
      </c>
      <c r="E291" s="324" t="s">
        <v>3</v>
      </c>
      <c r="F291" s="324" t="s">
        <v>273</v>
      </c>
      <c r="G291" s="324"/>
      <c r="H291" s="372"/>
      <c r="I291" s="181"/>
      <c r="J291" s="181"/>
      <c r="K291" s="182"/>
      <c r="L291" s="371"/>
      <c r="M291" s="186"/>
    </row>
    <row r="292" spans="1:13" ht="13.8" hidden="1" x14ac:dyDescent="0.25">
      <c r="A292" s="92" t="s">
        <v>710</v>
      </c>
      <c r="B292" s="369" t="s">
        <v>321</v>
      </c>
      <c r="C292" s="370"/>
      <c r="D292" s="324">
        <v>1987</v>
      </c>
      <c r="E292" s="324" t="s">
        <v>3</v>
      </c>
      <c r="F292" s="324" t="s">
        <v>273</v>
      </c>
      <c r="G292" s="324"/>
      <c r="H292" s="372"/>
      <c r="I292" s="181"/>
      <c r="J292" s="181"/>
      <c r="K292" s="182"/>
      <c r="L292" s="371"/>
      <c r="M292" s="186"/>
    </row>
    <row r="293" spans="1:13" ht="13.8" hidden="1" x14ac:dyDescent="0.25">
      <c r="A293" s="92" t="s">
        <v>710</v>
      </c>
      <c r="B293" s="369" t="s">
        <v>359</v>
      </c>
      <c r="C293" s="370"/>
      <c r="D293" s="324">
        <v>2003</v>
      </c>
      <c r="E293" s="324" t="s">
        <v>5</v>
      </c>
      <c r="F293" s="324" t="s">
        <v>210</v>
      </c>
      <c r="G293" s="324"/>
      <c r="H293" s="372"/>
      <c r="I293" s="181"/>
      <c r="J293" s="181"/>
      <c r="K293" s="182"/>
      <c r="L293" s="371"/>
      <c r="M293" s="186"/>
    </row>
    <row r="294" spans="1:13" ht="13.8" hidden="1" x14ac:dyDescent="0.25">
      <c r="A294" s="92" t="s">
        <v>710</v>
      </c>
      <c r="B294" s="369" t="s">
        <v>333</v>
      </c>
      <c r="C294" s="370"/>
      <c r="D294" s="324">
        <v>2003</v>
      </c>
      <c r="E294" s="324" t="s">
        <v>4</v>
      </c>
      <c r="F294" s="324" t="s">
        <v>210</v>
      </c>
      <c r="G294" s="324"/>
      <c r="H294" s="372"/>
      <c r="I294" s="181"/>
      <c r="J294" s="181"/>
      <c r="K294" s="182"/>
      <c r="L294" s="371"/>
      <c r="M294" s="186"/>
    </row>
    <row r="295" spans="1:13" ht="13.8" hidden="1" x14ac:dyDescent="0.25">
      <c r="A295" s="92" t="s">
        <v>710</v>
      </c>
      <c r="B295" s="369" t="s">
        <v>334</v>
      </c>
      <c r="C295" s="370"/>
      <c r="D295" s="324">
        <v>2002</v>
      </c>
      <c r="E295" s="324" t="s">
        <v>4</v>
      </c>
      <c r="F295" s="324" t="s">
        <v>210</v>
      </c>
      <c r="G295" s="324"/>
      <c r="H295" s="372"/>
      <c r="I295" s="181"/>
      <c r="J295" s="181"/>
      <c r="K295" s="182"/>
      <c r="L295" s="371"/>
      <c r="M295" s="186"/>
    </row>
    <row r="296" spans="1:13" ht="13.8" hidden="1" x14ac:dyDescent="0.25">
      <c r="A296" s="92" t="s">
        <v>710</v>
      </c>
      <c r="B296" s="369" t="s">
        <v>335</v>
      </c>
      <c r="C296" s="370"/>
      <c r="D296" s="324">
        <v>2002</v>
      </c>
      <c r="E296" s="324" t="s">
        <v>4</v>
      </c>
      <c r="F296" s="324" t="s">
        <v>210</v>
      </c>
      <c r="G296" s="324"/>
      <c r="H296" s="372"/>
      <c r="I296" s="181"/>
      <c r="J296" s="181"/>
      <c r="K296" s="182"/>
      <c r="L296" s="371"/>
      <c r="M296" s="186"/>
    </row>
    <row r="297" spans="1:13" ht="13.8" hidden="1" x14ac:dyDescent="0.25">
      <c r="A297" s="92" t="s">
        <v>710</v>
      </c>
      <c r="B297" s="369" t="s">
        <v>354</v>
      </c>
      <c r="C297" s="370"/>
      <c r="D297" s="324">
        <v>2000</v>
      </c>
      <c r="E297" s="324" t="s">
        <v>4</v>
      </c>
      <c r="F297" s="324" t="s">
        <v>229</v>
      </c>
      <c r="G297" s="324"/>
      <c r="H297" s="372"/>
      <c r="I297" s="181"/>
      <c r="J297" s="181"/>
      <c r="K297" s="182"/>
      <c r="L297" s="371"/>
      <c r="M297" s="186"/>
    </row>
    <row r="298" spans="1:13" ht="13.8" hidden="1" x14ac:dyDescent="0.25">
      <c r="A298" s="92" t="s">
        <v>710</v>
      </c>
      <c r="B298" s="369" t="s">
        <v>355</v>
      </c>
      <c r="C298" s="370"/>
      <c r="D298" s="324">
        <v>2005</v>
      </c>
      <c r="E298" s="324" t="s">
        <v>5</v>
      </c>
      <c r="F298" s="324" t="s">
        <v>229</v>
      </c>
      <c r="G298" s="324"/>
      <c r="H298" s="372"/>
      <c r="I298" s="181"/>
      <c r="J298" s="181"/>
      <c r="K298" s="182"/>
      <c r="L298" s="371"/>
      <c r="M298" s="186"/>
    </row>
    <row r="299" spans="1:13" ht="13.8" hidden="1" x14ac:dyDescent="0.25">
      <c r="A299" s="92" t="s">
        <v>710</v>
      </c>
      <c r="B299" s="369" t="s">
        <v>356</v>
      </c>
      <c r="C299" s="370"/>
      <c r="D299" s="324">
        <v>1998</v>
      </c>
      <c r="E299" s="324" t="s">
        <v>3</v>
      </c>
      <c r="F299" s="324" t="s">
        <v>229</v>
      </c>
      <c r="G299" s="324"/>
      <c r="H299" s="372"/>
      <c r="I299" s="181"/>
      <c r="J299" s="181"/>
      <c r="K299" s="182"/>
      <c r="L299" s="371"/>
      <c r="M299" s="186"/>
    </row>
    <row r="300" spans="1:13" ht="13.8" hidden="1" x14ac:dyDescent="0.25">
      <c r="A300" s="92" t="s">
        <v>710</v>
      </c>
      <c r="B300" s="369" t="s">
        <v>357</v>
      </c>
      <c r="C300" s="370"/>
      <c r="D300" s="324">
        <v>2001</v>
      </c>
      <c r="E300" s="324" t="s">
        <v>3</v>
      </c>
      <c r="F300" s="324" t="s">
        <v>229</v>
      </c>
      <c r="G300" s="324"/>
      <c r="H300" s="372"/>
      <c r="I300" s="181"/>
      <c r="J300" s="181"/>
      <c r="K300" s="182"/>
      <c r="L300" s="371"/>
      <c r="M300" s="186"/>
    </row>
    <row r="301" spans="1:13" ht="13.8" hidden="1" x14ac:dyDescent="0.25">
      <c r="A301" s="92" t="s">
        <v>710</v>
      </c>
      <c r="B301" s="369" t="s">
        <v>326</v>
      </c>
      <c r="C301" s="370"/>
      <c r="D301" s="324">
        <v>2004</v>
      </c>
      <c r="E301" s="324" t="s">
        <v>4</v>
      </c>
      <c r="F301" s="324" t="s">
        <v>232</v>
      </c>
      <c r="G301" s="324"/>
      <c r="H301" s="372"/>
      <c r="I301" s="181"/>
      <c r="J301" s="181"/>
      <c r="K301" s="182"/>
      <c r="L301" s="371"/>
      <c r="M301" s="186"/>
    </row>
    <row r="302" spans="1:13" ht="13.8" hidden="1" x14ac:dyDescent="0.25">
      <c r="A302" s="92" t="s">
        <v>710</v>
      </c>
      <c r="B302" s="369" t="s">
        <v>360</v>
      </c>
      <c r="C302" s="370"/>
      <c r="D302" s="324">
        <v>1993</v>
      </c>
      <c r="E302" s="324" t="s">
        <v>4</v>
      </c>
      <c r="F302" s="324" t="s">
        <v>232</v>
      </c>
      <c r="G302" s="324"/>
      <c r="H302" s="372"/>
      <c r="I302" s="181"/>
      <c r="J302" s="181"/>
      <c r="K302" s="182"/>
      <c r="L302" s="371"/>
      <c r="M302" s="186"/>
    </row>
    <row r="303" spans="1:13" ht="13.8" hidden="1" x14ac:dyDescent="0.25">
      <c r="A303" s="92" t="s">
        <v>710</v>
      </c>
      <c r="B303" s="369" t="s">
        <v>327</v>
      </c>
      <c r="C303" s="370"/>
      <c r="D303" s="324">
        <v>1999</v>
      </c>
      <c r="E303" s="324" t="s">
        <v>4</v>
      </c>
      <c r="F303" s="324" t="s">
        <v>232</v>
      </c>
      <c r="G303" s="324"/>
      <c r="H303" s="372"/>
      <c r="I303" s="181"/>
      <c r="J303" s="181"/>
      <c r="K303" s="182"/>
      <c r="L303" s="371"/>
      <c r="M303" s="186"/>
    </row>
    <row r="304" spans="1:13" ht="13.8" hidden="1" x14ac:dyDescent="0.25">
      <c r="A304" s="92" t="s">
        <v>710</v>
      </c>
      <c r="B304" s="369" t="s">
        <v>328</v>
      </c>
      <c r="C304" s="370"/>
      <c r="D304" s="324">
        <v>1994</v>
      </c>
      <c r="E304" s="324" t="s">
        <v>3</v>
      </c>
      <c r="F304" s="324" t="s">
        <v>232</v>
      </c>
      <c r="G304" s="324"/>
      <c r="H304" s="372"/>
      <c r="I304" s="181"/>
      <c r="J304" s="181"/>
      <c r="K304" s="182"/>
      <c r="L304" s="371"/>
      <c r="M304" s="186"/>
    </row>
    <row r="305" spans="1:13" ht="13.8" x14ac:dyDescent="0.25">
      <c r="A305" s="92" t="s">
        <v>710</v>
      </c>
      <c r="B305" s="369" t="s">
        <v>31</v>
      </c>
      <c r="C305" s="370"/>
      <c r="D305" s="324">
        <v>1992</v>
      </c>
      <c r="E305" s="324" t="s">
        <v>4</v>
      </c>
      <c r="F305" s="324" t="s">
        <v>283</v>
      </c>
      <c r="G305" s="324"/>
      <c r="H305" s="372"/>
      <c r="I305" s="181"/>
      <c r="J305" s="181"/>
      <c r="K305" s="182"/>
      <c r="L305" s="371"/>
      <c r="M305" s="186"/>
    </row>
    <row r="306" spans="1:13" ht="13.8" x14ac:dyDescent="0.25">
      <c r="A306" s="92" t="s">
        <v>710</v>
      </c>
      <c r="B306" s="369" t="s">
        <v>338</v>
      </c>
      <c r="C306" s="370"/>
      <c r="D306" s="324">
        <v>1997</v>
      </c>
      <c r="E306" s="324" t="s">
        <v>5</v>
      </c>
      <c r="F306" s="324" t="s">
        <v>283</v>
      </c>
      <c r="G306" s="324"/>
      <c r="H306" s="372"/>
      <c r="I306" s="181"/>
      <c r="J306" s="181"/>
      <c r="K306" s="182"/>
      <c r="L306" s="371"/>
      <c r="M306" s="186"/>
    </row>
    <row r="307" spans="1:13" ht="13.8" x14ac:dyDescent="0.25">
      <c r="A307" s="92" t="s">
        <v>710</v>
      </c>
      <c r="B307" s="369" t="s">
        <v>39</v>
      </c>
      <c r="C307" s="370"/>
      <c r="D307" s="324">
        <v>1995</v>
      </c>
      <c r="E307" s="324" t="s">
        <v>3</v>
      </c>
      <c r="F307" s="324" t="s">
        <v>283</v>
      </c>
      <c r="G307" s="324"/>
      <c r="H307" s="372"/>
      <c r="I307" s="181"/>
      <c r="J307" s="181"/>
      <c r="K307" s="182"/>
      <c r="L307" s="371"/>
      <c r="M307" s="186"/>
    </row>
    <row r="308" spans="1:13" ht="13.8" x14ac:dyDescent="0.25">
      <c r="A308" s="92" t="s">
        <v>710</v>
      </c>
      <c r="B308" s="369" t="s">
        <v>339</v>
      </c>
      <c r="C308" s="370"/>
      <c r="D308" s="324">
        <v>1989</v>
      </c>
      <c r="E308" s="324" t="s">
        <v>3</v>
      </c>
      <c r="F308" s="324" t="s">
        <v>283</v>
      </c>
      <c r="G308" s="324"/>
      <c r="H308" s="372"/>
      <c r="I308" s="181"/>
      <c r="J308" s="181"/>
      <c r="K308" s="182"/>
      <c r="L308" s="371"/>
      <c r="M308" s="186"/>
    </row>
    <row r="309" spans="1:13" ht="13.8" hidden="1" x14ac:dyDescent="0.25">
      <c r="A309" s="92" t="s">
        <v>710</v>
      </c>
      <c r="B309" s="369" t="s">
        <v>341</v>
      </c>
      <c r="C309" s="370"/>
      <c r="D309" s="324">
        <v>1992</v>
      </c>
      <c r="E309" s="324" t="s">
        <v>4</v>
      </c>
      <c r="F309" s="324" t="s">
        <v>292</v>
      </c>
      <c r="G309" s="324"/>
      <c r="H309" s="372"/>
      <c r="I309" s="181"/>
      <c r="J309" s="181"/>
      <c r="K309" s="182"/>
      <c r="L309" s="371"/>
      <c r="M309" s="186"/>
    </row>
    <row r="310" spans="1:13" ht="13.8" hidden="1" x14ac:dyDescent="0.25">
      <c r="A310" s="92" t="s">
        <v>710</v>
      </c>
      <c r="B310" s="369" t="s">
        <v>60</v>
      </c>
      <c r="C310" s="370"/>
      <c r="D310" s="324">
        <v>1999</v>
      </c>
      <c r="E310" s="324" t="s">
        <v>3</v>
      </c>
      <c r="F310" s="324" t="s">
        <v>292</v>
      </c>
      <c r="G310" s="324"/>
      <c r="H310" s="372"/>
      <c r="I310" s="181"/>
      <c r="J310" s="181"/>
      <c r="K310" s="182"/>
      <c r="L310" s="371"/>
      <c r="M310" s="186"/>
    </row>
    <row r="311" spans="1:13" ht="13.8" hidden="1" x14ac:dyDescent="0.25">
      <c r="A311" s="92" t="s">
        <v>710</v>
      </c>
      <c r="B311" s="369" t="s">
        <v>55</v>
      </c>
      <c r="C311" s="370"/>
      <c r="D311" s="324">
        <v>1999</v>
      </c>
      <c r="E311" s="324" t="s">
        <v>4</v>
      </c>
      <c r="F311" s="324" t="s">
        <v>292</v>
      </c>
      <c r="G311" s="324"/>
      <c r="H311" s="372"/>
      <c r="I311" s="181"/>
      <c r="J311" s="181"/>
      <c r="K311" s="182"/>
      <c r="L311" s="371"/>
      <c r="M311" s="186"/>
    </row>
    <row r="312" spans="1:13" ht="13.8" hidden="1" x14ac:dyDescent="0.25">
      <c r="A312" s="92" t="s">
        <v>710</v>
      </c>
      <c r="B312" s="369" t="s">
        <v>342</v>
      </c>
      <c r="C312" s="370"/>
      <c r="D312" s="324">
        <v>1990</v>
      </c>
      <c r="E312" s="324" t="s">
        <v>4</v>
      </c>
      <c r="F312" s="324" t="s">
        <v>292</v>
      </c>
      <c r="G312" s="324"/>
      <c r="H312" s="372"/>
      <c r="I312" s="181"/>
      <c r="J312" s="181"/>
      <c r="K312" s="182"/>
      <c r="L312" s="371"/>
      <c r="M312" s="186"/>
    </row>
    <row r="313" spans="1:13" ht="13.8" hidden="1" x14ac:dyDescent="0.25">
      <c r="A313" s="92" t="s">
        <v>710</v>
      </c>
      <c r="B313" s="369" t="s">
        <v>343</v>
      </c>
      <c r="C313" s="370"/>
      <c r="D313" s="324">
        <v>1990</v>
      </c>
      <c r="E313" s="324" t="s">
        <v>4</v>
      </c>
      <c r="F313" s="324" t="s">
        <v>709</v>
      </c>
      <c r="G313" s="324"/>
      <c r="H313" s="372"/>
      <c r="I313" s="181"/>
      <c r="J313" s="181"/>
      <c r="K313" s="182"/>
      <c r="L313" s="371"/>
      <c r="M313" s="186"/>
    </row>
    <row r="314" spans="1:13" ht="13.8" hidden="1" x14ac:dyDescent="0.25">
      <c r="A314" s="92" t="s">
        <v>710</v>
      </c>
      <c r="B314" s="369" t="s">
        <v>344</v>
      </c>
      <c r="C314" s="370"/>
      <c r="D314" s="324">
        <v>1988</v>
      </c>
      <c r="E314" s="324" t="s">
        <v>4</v>
      </c>
      <c r="F314" s="324" t="s">
        <v>709</v>
      </c>
      <c r="G314" s="324"/>
      <c r="H314" s="372"/>
      <c r="I314" s="181"/>
      <c r="J314" s="181"/>
      <c r="K314" s="182"/>
      <c r="L314" s="371"/>
      <c r="M314" s="186"/>
    </row>
    <row r="315" spans="1:13" ht="13.8" hidden="1" x14ac:dyDescent="0.25">
      <c r="A315" s="92" t="s">
        <v>710</v>
      </c>
      <c r="B315" s="369" t="s">
        <v>345</v>
      </c>
      <c r="C315" s="370"/>
      <c r="D315" s="324">
        <v>1992</v>
      </c>
      <c r="E315" s="324" t="s">
        <v>3</v>
      </c>
      <c r="F315" s="324" t="s">
        <v>709</v>
      </c>
      <c r="G315" s="324"/>
      <c r="H315" s="372"/>
      <c r="I315" s="181"/>
      <c r="J315" s="181"/>
      <c r="K315" s="182"/>
      <c r="L315" s="371"/>
      <c r="M315" s="186"/>
    </row>
    <row r="316" spans="1:13" ht="13.8" hidden="1" x14ac:dyDescent="0.25">
      <c r="A316" s="92" t="s">
        <v>710</v>
      </c>
      <c r="B316" s="369" t="s">
        <v>346</v>
      </c>
      <c r="C316" s="370"/>
      <c r="D316" s="324">
        <v>1998</v>
      </c>
      <c r="E316" s="324" t="s">
        <v>3</v>
      </c>
      <c r="F316" s="324" t="s">
        <v>709</v>
      </c>
      <c r="G316" s="324"/>
      <c r="H316" s="372"/>
      <c r="I316" s="181"/>
      <c r="J316" s="181"/>
      <c r="K316" s="182"/>
      <c r="L316" s="371"/>
      <c r="M316" s="186"/>
    </row>
    <row r="317" spans="1:13" ht="13.8" hidden="1" x14ac:dyDescent="0.25">
      <c r="A317" s="92" t="s">
        <v>710</v>
      </c>
      <c r="B317" s="369" t="s">
        <v>361</v>
      </c>
      <c r="C317" s="370"/>
      <c r="D317" s="324">
        <v>2002</v>
      </c>
      <c r="E317" s="324" t="s">
        <v>5</v>
      </c>
      <c r="F317" s="324" t="s">
        <v>97</v>
      </c>
      <c r="G317" s="324"/>
      <c r="H317" s="372"/>
      <c r="I317" s="181"/>
      <c r="J317" s="181"/>
      <c r="K317" s="182"/>
      <c r="L317" s="371"/>
      <c r="M317" s="186"/>
    </row>
    <row r="318" spans="1:13" ht="13.8" hidden="1" x14ac:dyDescent="0.25">
      <c r="A318" s="92" t="s">
        <v>710</v>
      </c>
      <c r="B318" s="369" t="s">
        <v>123</v>
      </c>
      <c r="C318" s="370"/>
      <c r="D318" s="324">
        <v>1999</v>
      </c>
      <c r="E318" s="324" t="s">
        <v>5</v>
      </c>
      <c r="F318" s="324" t="s">
        <v>97</v>
      </c>
      <c r="G318" s="324"/>
      <c r="H318" s="372"/>
      <c r="I318" s="181"/>
      <c r="J318" s="181"/>
      <c r="K318" s="182"/>
      <c r="L318" s="371"/>
      <c r="M318" s="186"/>
    </row>
    <row r="319" spans="1:13" ht="13.8" hidden="1" x14ac:dyDescent="0.25">
      <c r="A319" s="92" t="s">
        <v>710</v>
      </c>
      <c r="B319" s="369" t="s">
        <v>110</v>
      </c>
      <c r="C319" s="370"/>
      <c r="D319" s="324">
        <v>1999</v>
      </c>
      <c r="E319" s="324" t="s">
        <v>4</v>
      </c>
      <c r="F319" s="324" t="s">
        <v>97</v>
      </c>
      <c r="G319" s="324"/>
      <c r="H319" s="372"/>
      <c r="I319" s="181"/>
      <c r="J319" s="181"/>
      <c r="K319" s="182"/>
      <c r="L319" s="371"/>
      <c r="M319" s="186"/>
    </row>
    <row r="320" spans="1:13" ht="13.8" hidden="1" x14ac:dyDescent="0.25">
      <c r="A320" s="92" t="s">
        <v>710</v>
      </c>
      <c r="B320" s="369" t="s">
        <v>141</v>
      </c>
      <c r="C320" s="370"/>
      <c r="D320" s="324">
        <v>1986</v>
      </c>
      <c r="E320" s="324" t="s">
        <v>4</v>
      </c>
      <c r="F320" s="324" t="s">
        <v>97</v>
      </c>
      <c r="G320" s="324"/>
      <c r="H320" s="372"/>
      <c r="I320" s="181"/>
      <c r="J320" s="181"/>
      <c r="K320" s="182"/>
      <c r="L320" s="371"/>
      <c r="M320" s="186"/>
    </row>
    <row r="321" spans="1:13" ht="13.8" hidden="1" x14ac:dyDescent="0.25">
      <c r="A321" s="92" t="s">
        <v>710</v>
      </c>
      <c r="B321" s="369" t="s">
        <v>77</v>
      </c>
      <c r="C321" s="370"/>
      <c r="D321" s="324">
        <v>1990</v>
      </c>
      <c r="E321" s="324" t="s">
        <v>4</v>
      </c>
      <c r="F321" s="324" t="s">
        <v>207</v>
      </c>
      <c r="G321" s="324"/>
      <c r="H321" s="372"/>
      <c r="I321" s="181"/>
      <c r="J321" s="181"/>
      <c r="K321" s="182"/>
      <c r="L321" s="371"/>
      <c r="M321" s="186"/>
    </row>
    <row r="322" spans="1:13" ht="13.8" hidden="1" x14ac:dyDescent="0.25">
      <c r="A322" s="92" t="s">
        <v>710</v>
      </c>
      <c r="B322" s="369" t="s">
        <v>364</v>
      </c>
      <c r="C322" s="370"/>
      <c r="D322" s="324">
        <v>1994</v>
      </c>
      <c r="E322" s="324" t="s">
        <v>4</v>
      </c>
      <c r="F322" s="324" t="s">
        <v>207</v>
      </c>
      <c r="G322" s="324"/>
      <c r="H322" s="372"/>
      <c r="I322" s="181"/>
      <c r="J322" s="181"/>
      <c r="K322" s="182"/>
      <c r="L322" s="371"/>
      <c r="M322" s="186"/>
    </row>
    <row r="323" spans="1:13" ht="13.8" hidden="1" x14ac:dyDescent="0.25">
      <c r="A323" s="92" t="s">
        <v>710</v>
      </c>
      <c r="B323" s="369" t="s">
        <v>363</v>
      </c>
      <c r="C323" s="370"/>
      <c r="D323" s="324">
        <v>1987</v>
      </c>
      <c r="E323" s="324" t="s">
        <v>4</v>
      </c>
      <c r="F323" s="324" t="s">
        <v>207</v>
      </c>
      <c r="G323" s="324"/>
      <c r="H323" s="372"/>
      <c r="I323" s="181"/>
      <c r="J323" s="181"/>
      <c r="K323" s="182"/>
      <c r="L323" s="371"/>
      <c r="M323" s="186"/>
    </row>
    <row r="324" spans="1:13" ht="13.8" hidden="1" x14ac:dyDescent="0.25">
      <c r="A324" s="92" t="s">
        <v>710</v>
      </c>
      <c r="B324" s="369" t="s">
        <v>52</v>
      </c>
      <c r="C324" s="370"/>
      <c r="D324" s="324">
        <v>1995</v>
      </c>
      <c r="E324" s="324" t="s">
        <v>3</v>
      </c>
      <c r="F324" s="324" t="s">
        <v>207</v>
      </c>
      <c r="G324" s="324"/>
      <c r="H324" s="372"/>
      <c r="I324" s="181"/>
      <c r="J324" s="181"/>
      <c r="K324" s="182"/>
      <c r="L324" s="371"/>
      <c r="M324" s="186"/>
    </row>
    <row r="325" spans="1:13" ht="13.8" hidden="1" x14ac:dyDescent="0.25">
      <c r="A325" s="92" t="s">
        <v>710</v>
      </c>
      <c r="B325" s="369" t="s">
        <v>154</v>
      </c>
      <c r="C325" s="370"/>
      <c r="D325" s="324">
        <v>2003</v>
      </c>
      <c r="E325" s="324" t="s">
        <v>5</v>
      </c>
      <c r="F325" s="324" t="s">
        <v>149</v>
      </c>
      <c r="G325" s="324"/>
      <c r="H325" s="372"/>
      <c r="I325" s="181"/>
      <c r="J325" s="181"/>
      <c r="K325" s="182"/>
      <c r="L325" s="371"/>
      <c r="M325" s="186"/>
    </row>
    <row r="326" spans="1:13" ht="13.8" hidden="1" x14ac:dyDescent="0.25">
      <c r="A326" s="92" t="s">
        <v>710</v>
      </c>
      <c r="B326" s="369" t="s">
        <v>152</v>
      </c>
      <c r="C326" s="370"/>
      <c r="D326" s="324">
        <v>1990</v>
      </c>
      <c r="E326" s="324" t="s">
        <v>5</v>
      </c>
      <c r="F326" s="324" t="s">
        <v>149</v>
      </c>
      <c r="G326" s="324"/>
      <c r="H326" s="372"/>
      <c r="I326" s="181"/>
      <c r="J326" s="181"/>
      <c r="K326" s="182"/>
      <c r="L326" s="371"/>
      <c r="M326" s="186"/>
    </row>
    <row r="327" spans="1:13" ht="13.8" hidden="1" x14ac:dyDescent="0.25">
      <c r="A327" s="92" t="s">
        <v>710</v>
      </c>
      <c r="B327" s="369" t="s">
        <v>157</v>
      </c>
      <c r="C327" s="370"/>
      <c r="D327" s="324">
        <v>1978</v>
      </c>
      <c r="E327" s="324" t="s">
        <v>139</v>
      </c>
      <c r="F327" s="324" t="s">
        <v>149</v>
      </c>
      <c r="G327" s="324"/>
      <c r="H327" s="372"/>
      <c r="I327" s="181"/>
      <c r="J327" s="181"/>
      <c r="K327" s="182"/>
      <c r="L327" s="371"/>
      <c r="M327" s="186"/>
    </row>
    <row r="328" spans="1:13" ht="13.8" hidden="1" x14ac:dyDescent="0.25">
      <c r="A328" s="92" t="s">
        <v>710</v>
      </c>
      <c r="B328" s="369" t="s">
        <v>156</v>
      </c>
      <c r="C328" s="370"/>
      <c r="D328" s="324">
        <v>2003</v>
      </c>
      <c r="E328" s="324" t="s">
        <v>5</v>
      </c>
      <c r="F328" s="324" t="s">
        <v>149</v>
      </c>
      <c r="G328" s="324"/>
      <c r="H328" s="372"/>
      <c r="I328" s="181"/>
      <c r="J328" s="181"/>
      <c r="K328" s="182"/>
      <c r="L328" s="371"/>
      <c r="M328" s="186"/>
    </row>
    <row r="329" spans="1:13" ht="13.8" hidden="1" x14ac:dyDescent="0.25">
      <c r="A329" s="92" t="s">
        <v>710</v>
      </c>
      <c r="B329" s="369" t="s">
        <v>366</v>
      </c>
      <c r="C329" s="370"/>
      <c r="D329" s="324">
        <v>1992</v>
      </c>
      <c r="E329" s="324" t="s">
        <v>139</v>
      </c>
      <c r="F329" s="324" t="s">
        <v>203</v>
      </c>
      <c r="G329" s="324"/>
      <c r="H329" s="372"/>
      <c r="I329" s="181"/>
      <c r="J329" s="181"/>
      <c r="K329" s="182"/>
      <c r="L329" s="371"/>
      <c r="M329" s="186"/>
    </row>
    <row r="330" spans="1:13" ht="13.8" hidden="1" x14ac:dyDescent="0.25">
      <c r="A330" s="92" t="s">
        <v>710</v>
      </c>
      <c r="B330" s="369" t="s">
        <v>371</v>
      </c>
      <c r="C330" s="370"/>
      <c r="D330" s="324">
        <v>1987</v>
      </c>
      <c r="E330" s="324" t="s">
        <v>4</v>
      </c>
      <c r="F330" s="324" t="s">
        <v>203</v>
      </c>
      <c r="G330" s="324"/>
      <c r="H330" s="372"/>
      <c r="I330" s="181"/>
      <c r="J330" s="181"/>
      <c r="K330" s="182"/>
      <c r="L330" s="371"/>
      <c r="M330" s="186"/>
    </row>
    <row r="331" spans="1:13" ht="13.8" hidden="1" x14ac:dyDescent="0.25">
      <c r="A331" s="92" t="s">
        <v>710</v>
      </c>
      <c r="B331" s="369" t="s">
        <v>368</v>
      </c>
      <c r="C331" s="370"/>
      <c r="D331" s="324">
        <v>1970</v>
      </c>
      <c r="E331" s="324" t="s">
        <v>5</v>
      </c>
      <c r="F331" s="324" t="s">
        <v>203</v>
      </c>
      <c r="G331" s="324"/>
      <c r="H331" s="372"/>
      <c r="I331" s="181"/>
      <c r="J331" s="181"/>
      <c r="K331" s="182"/>
      <c r="L331" s="371"/>
      <c r="M331" s="186"/>
    </row>
    <row r="332" spans="1:13" ht="13.8" hidden="1" x14ac:dyDescent="0.25">
      <c r="A332" s="92" t="s">
        <v>710</v>
      </c>
      <c r="B332" s="369" t="s">
        <v>369</v>
      </c>
      <c r="C332" s="370"/>
      <c r="D332" s="324">
        <v>1993</v>
      </c>
      <c r="E332" s="324" t="s">
        <v>4</v>
      </c>
      <c r="F332" s="324" t="s">
        <v>203</v>
      </c>
      <c r="G332" s="324"/>
      <c r="H332" s="372"/>
      <c r="I332" s="181"/>
      <c r="J332" s="181"/>
      <c r="K332" s="182"/>
      <c r="L332" s="371"/>
      <c r="M332" s="186"/>
    </row>
    <row r="333" spans="1:13" ht="13.8" hidden="1" x14ac:dyDescent="0.25">
      <c r="A333" s="92" t="s">
        <v>711</v>
      </c>
      <c r="B333" s="369" t="s">
        <v>159</v>
      </c>
      <c r="C333" s="370"/>
      <c r="D333" s="324">
        <v>2003</v>
      </c>
      <c r="E333" s="324" t="s">
        <v>4</v>
      </c>
      <c r="F333" s="324" t="s">
        <v>149</v>
      </c>
      <c r="G333" s="324"/>
      <c r="H333" s="372"/>
      <c r="I333" s="181"/>
      <c r="J333" s="181"/>
      <c r="K333" s="182"/>
      <c r="L333" s="371"/>
      <c r="M333" s="186"/>
    </row>
    <row r="334" spans="1:13" ht="13.8" hidden="1" x14ac:dyDescent="0.25">
      <c r="A334" s="92" t="s">
        <v>711</v>
      </c>
      <c r="B334" s="369" t="s">
        <v>160</v>
      </c>
      <c r="C334" s="370"/>
      <c r="D334" s="324">
        <v>2004</v>
      </c>
      <c r="E334" s="324" t="s">
        <v>4</v>
      </c>
      <c r="F334" s="324" t="s">
        <v>149</v>
      </c>
      <c r="G334" s="324"/>
      <c r="H334" s="372"/>
      <c r="I334" s="181"/>
      <c r="J334" s="181"/>
      <c r="K334" s="182"/>
      <c r="L334" s="371"/>
      <c r="M334" s="186"/>
    </row>
    <row r="335" spans="1:13" ht="13.8" hidden="1" x14ac:dyDescent="0.25">
      <c r="A335" s="92" t="s">
        <v>711</v>
      </c>
      <c r="B335" s="369" t="s">
        <v>163</v>
      </c>
      <c r="C335" s="370"/>
      <c r="D335" s="324">
        <v>2004</v>
      </c>
      <c r="E335" s="324">
        <v>1</v>
      </c>
      <c r="F335" s="324" t="s">
        <v>149</v>
      </c>
      <c r="G335" s="324"/>
      <c r="H335" s="372"/>
      <c r="I335" s="181"/>
      <c r="J335" s="181"/>
      <c r="K335" s="182"/>
      <c r="L335" s="371"/>
      <c r="M335" s="186"/>
    </row>
    <row r="336" spans="1:13" ht="13.8" hidden="1" x14ac:dyDescent="0.25">
      <c r="A336" s="92" t="s">
        <v>711</v>
      </c>
      <c r="B336" s="369" t="s">
        <v>162</v>
      </c>
      <c r="C336" s="370"/>
      <c r="D336" s="324">
        <v>1999</v>
      </c>
      <c r="E336" s="324" t="s">
        <v>3</v>
      </c>
      <c r="F336" s="324" t="s">
        <v>149</v>
      </c>
      <c r="G336" s="324"/>
      <c r="H336" s="372"/>
      <c r="I336" s="181"/>
      <c r="J336" s="181"/>
      <c r="K336" s="182"/>
      <c r="L336" s="371"/>
      <c r="M336" s="186"/>
    </row>
    <row r="337" spans="1:13" ht="13.8" hidden="1" x14ac:dyDescent="0.25">
      <c r="A337" s="92" t="s">
        <v>711</v>
      </c>
      <c r="B337" s="369" t="s">
        <v>372</v>
      </c>
      <c r="C337" s="370"/>
      <c r="D337" s="324">
        <v>2001</v>
      </c>
      <c r="E337" s="324" t="s">
        <v>5</v>
      </c>
      <c r="F337" s="324" t="s">
        <v>203</v>
      </c>
      <c r="G337" s="324"/>
      <c r="H337" s="372"/>
      <c r="I337" s="181"/>
      <c r="J337" s="181"/>
      <c r="K337" s="182"/>
      <c r="L337" s="371"/>
      <c r="M337" s="186"/>
    </row>
    <row r="338" spans="1:13" ht="13.8" hidden="1" x14ac:dyDescent="0.25">
      <c r="A338" s="92" t="s">
        <v>711</v>
      </c>
      <c r="B338" s="369" t="s">
        <v>373</v>
      </c>
      <c r="C338" s="370"/>
      <c r="D338" s="324">
        <v>2003</v>
      </c>
      <c r="E338" s="324" t="s">
        <v>5</v>
      </c>
      <c r="F338" s="324" t="s">
        <v>203</v>
      </c>
      <c r="G338" s="324"/>
      <c r="H338" s="372"/>
      <c r="I338" s="181"/>
      <c r="J338" s="181"/>
      <c r="K338" s="182"/>
      <c r="L338" s="371"/>
      <c r="M338" s="186"/>
    </row>
    <row r="339" spans="1:13" ht="13.8" hidden="1" x14ac:dyDescent="0.25">
      <c r="A339" s="92" t="s">
        <v>711</v>
      </c>
      <c r="B339" s="369" t="s">
        <v>374</v>
      </c>
      <c r="C339" s="370"/>
      <c r="D339" s="324">
        <v>2003</v>
      </c>
      <c r="E339" s="324" t="s">
        <v>5</v>
      </c>
      <c r="F339" s="324" t="s">
        <v>203</v>
      </c>
      <c r="G339" s="324"/>
      <c r="H339" s="372"/>
      <c r="I339" s="181"/>
      <c r="J339" s="181"/>
      <c r="K339" s="182"/>
      <c r="L339" s="371"/>
      <c r="M339" s="186"/>
    </row>
    <row r="340" spans="1:13" ht="13.8" hidden="1" x14ac:dyDescent="0.25">
      <c r="A340" s="92" t="s">
        <v>711</v>
      </c>
      <c r="B340" s="369" t="s">
        <v>375</v>
      </c>
      <c r="C340" s="370"/>
      <c r="D340" s="324">
        <v>2005</v>
      </c>
      <c r="E340" s="324">
        <v>1</v>
      </c>
      <c r="F340" s="324" t="s">
        <v>203</v>
      </c>
      <c r="G340" s="324"/>
      <c r="H340" s="372"/>
      <c r="I340" s="181"/>
      <c r="J340" s="181"/>
      <c r="K340" s="182"/>
      <c r="L340" s="371"/>
      <c r="M340" s="186"/>
    </row>
  </sheetData>
  <sheetProtection selectLockedCells="1" selectUnlockedCells="1"/>
  <autoFilter ref="A10:M340" xr:uid="{00000000-0009-0000-0000-000001000000}">
    <filterColumn colId="1" showButton="0"/>
    <filterColumn colId="2" showButton="0"/>
    <filterColumn colId="5">
      <filters>
        <filter val="Новосибирская область"/>
      </filters>
    </filterColumn>
    <filterColumn colId="8" showButton="0"/>
    <filterColumn colId="11" showButton="0"/>
    <sortState xmlns:xlrd2="http://schemas.microsoft.com/office/spreadsheetml/2017/richdata2" ref="A13:M19">
      <sortCondition ref="A10:A11"/>
    </sortState>
  </autoFilter>
  <mergeCells count="21">
    <mergeCell ref="A8:C8"/>
    <mergeCell ref="D8:K8"/>
    <mergeCell ref="L8:M8"/>
    <mergeCell ref="A1:M1"/>
    <mergeCell ref="A2:M2"/>
    <mergeCell ref="A3:M3"/>
    <mergeCell ref="A4:M4"/>
    <mergeCell ref="A5:M5"/>
    <mergeCell ref="A7:C7"/>
    <mergeCell ref="D7:K7"/>
    <mergeCell ref="L7:M7"/>
    <mergeCell ref="A10:A11"/>
    <mergeCell ref="B10:C11"/>
    <mergeCell ref="D10:D11"/>
    <mergeCell ref="E10:E11"/>
    <mergeCell ref="F10:F11"/>
    <mergeCell ref="L10:M11"/>
    <mergeCell ref="G10:G11"/>
    <mergeCell ref="H10:H11"/>
    <mergeCell ref="I10:J10"/>
    <mergeCell ref="K10:K11"/>
  </mergeCells>
  <printOptions horizontalCentered="1"/>
  <pageMargins left="0.59055118110236227" right="0.19685039370078741" top="0.59055118110236227" bottom="0.59055118110236227" header="0" footer="0"/>
  <pageSetup paperSize="9" scale="91" firstPageNumber="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10333-91FE-4BDE-B10B-0EBDF12432D1}">
  <sheetPr>
    <tabColor theme="7" tint="0.39997558519241921"/>
    <pageSetUpPr fitToPage="1"/>
  </sheetPr>
  <dimension ref="A1:N63"/>
  <sheetViews>
    <sheetView view="pageBreakPreview" topLeftCell="A10" zoomScale="90" zoomScaleNormal="90" zoomScaleSheetLayoutView="90" workbookViewId="0">
      <selection activeCell="R53" sqref="R53"/>
    </sheetView>
  </sheetViews>
  <sheetFormatPr defaultColWidth="36.109375" defaultRowHeight="13.2" x14ac:dyDescent="0.25"/>
  <cols>
    <col min="1" max="1" width="8.88671875" style="310" customWidth="1"/>
    <col min="2" max="2" width="8.44140625" style="310" customWidth="1"/>
    <col min="3" max="3" width="21.109375" style="310" customWidth="1"/>
    <col min="4" max="5" width="9.6640625" style="310" customWidth="1"/>
    <col min="6" max="6" width="13.88671875" style="310" customWidth="1"/>
    <col min="7" max="7" width="10.6640625" style="310" customWidth="1"/>
    <col min="8" max="8" width="12.88671875" style="310" customWidth="1"/>
    <col min="9" max="9" width="11.44140625" style="310" customWidth="1"/>
    <col min="10" max="10" width="11" style="310" customWidth="1"/>
    <col min="11" max="11" width="11.33203125" style="310" customWidth="1"/>
    <col min="12" max="12" width="10.5546875" style="310" customWidth="1"/>
    <col min="13" max="14" width="0.109375" style="310" customWidth="1"/>
    <col min="15" max="15" width="8.6640625" style="310" customWidth="1"/>
    <col min="16" max="216" width="9.109375" style="310" customWidth="1"/>
    <col min="217" max="217" width="8.88671875" style="310" customWidth="1"/>
    <col min="218" max="218" width="8.44140625" style="310" customWidth="1"/>
    <col min="219" max="219" width="7" style="310" customWidth="1"/>
    <col min="220" max="220" width="22.6640625" style="310" customWidth="1"/>
    <col min="221" max="221" width="17" style="310" customWidth="1"/>
    <col min="222" max="222" width="10.88671875" style="310" customWidth="1"/>
    <col min="223" max="223" width="10.44140625" style="310" customWidth="1"/>
    <col min="224" max="224" width="11.6640625" style="310" customWidth="1"/>
    <col min="225" max="16384" width="36.109375" style="310"/>
  </cols>
  <sheetData>
    <row r="1" spans="1:14" x14ac:dyDescent="0.25">
      <c r="A1" s="732" t="s">
        <v>111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292"/>
      <c r="N1" s="292"/>
    </row>
    <row r="2" spans="1:14" ht="10.5" customHeight="1" x14ac:dyDescent="0.25">
      <c r="A2" s="732" t="s">
        <v>270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292"/>
      <c r="N2" s="292"/>
    </row>
    <row r="3" spans="1:14" ht="11.25" customHeight="1" x14ac:dyDescent="0.25">
      <c r="A3" s="732" t="s">
        <v>256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292"/>
      <c r="N3" s="292"/>
    </row>
    <row r="4" spans="1:14" ht="11.25" customHeight="1" x14ac:dyDescent="0.25">
      <c r="A4" s="732" t="s">
        <v>112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292"/>
      <c r="N4" s="292"/>
    </row>
    <row r="5" spans="1:14" ht="11.25" customHeight="1" x14ac:dyDescent="0.25">
      <c r="A5" s="732" t="s">
        <v>257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292"/>
      <c r="N5" s="292"/>
    </row>
    <row r="6" spans="1:14" ht="11.25" customHeight="1" x14ac:dyDescent="0.2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M6" s="292"/>
      <c r="N6" s="292"/>
    </row>
    <row r="7" spans="1:14" ht="15.6" x14ac:dyDescent="0.25">
      <c r="A7" s="684" t="s">
        <v>195</v>
      </c>
      <c r="B7" s="684"/>
      <c r="C7" s="684"/>
      <c r="D7" s="733" t="s">
        <v>1</v>
      </c>
      <c r="E7" s="733"/>
      <c r="F7" s="733"/>
      <c r="G7" s="733"/>
      <c r="H7" s="733"/>
      <c r="I7" s="733"/>
      <c r="J7" s="294"/>
      <c r="K7" s="293" t="s">
        <v>95</v>
      </c>
    </row>
    <row r="8" spans="1:14" ht="26.25" customHeight="1" x14ac:dyDescent="0.25">
      <c r="A8" s="680" t="s">
        <v>197</v>
      </c>
      <c r="B8" s="680"/>
      <c r="C8" s="681"/>
      <c r="D8" s="739" t="s">
        <v>198</v>
      </c>
      <c r="E8" s="739"/>
      <c r="F8" s="739"/>
      <c r="G8" s="739"/>
      <c r="H8" s="739"/>
      <c r="I8" s="739"/>
      <c r="J8" s="294"/>
      <c r="K8" s="293" t="s">
        <v>96</v>
      </c>
    </row>
    <row r="9" spans="1:14" ht="15.6" x14ac:dyDescent="0.25">
      <c r="A9" s="740" t="s">
        <v>25</v>
      </c>
      <c r="B9" s="740"/>
      <c r="C9" s="740"/>
      <c r="D9" s="733"/>
      <c r="E9" s="733"/>
      <c r="F9" s="733"/>
      <c r="G9" s="733"/>
      <c r="H9" s="733"/>
      <c r="I9" s="733"/>
      <c r="J9" s="734" t="s">
        <v>2</v>
      </c>
      <c r="K9" s="734"/>
      <c r="L9" s="734"/>
      <c r="M9" s="230"/>
    </row>
    <row r="10" spans="1:14" ht="15" customHeight="1" x14ac:dyDescent="0.25">
      <c r="A10" s="735">
        <v>147</v>
      </c>
      <c r="B10" s="736"/>
      <c r="C10" s="737"/>
      <c r="D10" s="738" t="s">
        <v>136</v>
      </c>
      <c r="E10" s="738"/>
      <c r="F10" s="738"/>
      <c r="G10" s="738"/>
      <c r="H10" s="738"/>
      <c r="I10" s="738"/>
      <c r="J10" s="290" t="s">
        <v>3</v>
      </c>
      <c r="K10" s="290" t="s">
        <v>4</v>
      </c>
      <c r="L10" s="290" t="s">
        <v>5</v>
      </c>
      <c r="M10" s="230"/>
    </row>
    <row r="11" spans="1:14" ht="15" customHeight="1" x14ac:dyDescent="0.25">
      <c r="A11" s="230"/>
      <c r="B11" s="230"/>
      <c r="C11" s="230"/>
      <c r="D11" s="733" t="s">
        <v>200</v>
      </c>
      <c r="E11" s="733"/>
      <c r="F11" s="733"/>
      <c r="G11" s="733"/>
      <c r="H11" s="733"/>
      <c r="I11" s="733"/>
      <c r="J11" s="232">
        <v>146</v>
      </c>
      <c r="K11" s="232">
        <v>136</v>
      </c>
      <c r="L11" s="233">
        <v>115</v>
      </c>
      <c r="M11" s="230"/>
    </row>
    <row r="12" spans="1:14" ht="15" customHeight="1" x14ac:dyDescent="0.25">
      <c r="A12" s="234" t="s">
        <v>37</v>
      </c>
      <c r="B12" s="235"/>
      <c r="C12" s="235"/>
      <c r="D12" s="236"/>
      <c r="E12" s="291"/>
      <c r="F12" s="291"/>
      <c r="G12" s="291"/>
      <c r="H12" s="291"/>
      <c r="I12" s="291"/>
      <c r="J12" s="238"/>
      <c r="K12" s="238"/>
      <c r="L12" s="238"/>
      <c r="M12" s="230"/>
    </row>
    <row r="13" spans="1:14" ht="15" customHeight="1" x14ac:dyDescent="0.25">
      <c r="A13" s="239" t="s">
        <v>38</v>
      </c>
      <c r="B13" s="240"/>
      <c r="C13" s="241"/>
      <c r="D13" s="236"/>
      <c r="E13" s="291"/>
      <c r="F13" s="291"/>
      <c r="G13" s="291"/>
      <c r="H13" s="291"/>
      <c r="I13" s="291"/>
      <c r="J13" s="238"/>
      <c r="K13" s="238"/>
      <c r="L13" s="238"/>
      <c r="M13" s="230"/>
    </row>
    <row r="14" spans="1:14" ht="15" customHeight="1" x14ac:dyDescent="0.25">
      <c r="A14" s="230"/>
      <c r="B14" s="230"/>
      <c r="C14" s="230"/>
      <c r="D14" s="291"/>
      <c r="E14" s="291"/>
      <c r="F14" s="291"/>
      <c r="G14" s="291"/>
      <c r="H14" s="291"/>
      <c r="I14" s="291"/>
      <c r="J14" s="238"/>
      <c r="K14" s="238"/>
      <c r="L14" s="238"/>
      <c r="M14" s="230"/>
    </row>
    <row r="15" spans="1:14" x14ac:dyDescent="0.25">
      <c r="D15" s="310" t="s">
        <v>84</v>
      </c>
    </row>
    <row r="16" spans="1:14" x14ac:dyDescent="0.25">
      <c r="A16" s="287" t="s">
        <v>305</v>
      </c>
      <c r="B16" s="287"/>
      <c r="C16" s="287"/>
    </row>
    <row r="17" spans="1:14" ht="20.399999999999999" customHeight="1" x14ac:dyDescent="0.25">
      <c r="A17" s="242" t="s">
        <v>135</v>
      </c>
      <c r="B17" s="242" t="s">
        <v>67</v>
      </c>
      <c r="C17" s="242" t="s">
        <v>61</v>
      </c>
      <c r="D17" s="243" t="s">
        <v>7</v>
      </c>
      <c r="E17" s="243" t="s">
        <v>8</v>
      </c>
      <c r="F17" s="243" t="s">
        <v>69</v>
      </c>
      <c r="G17" s="243" t="s">
        <v>70</v>
      </c>
      <c r="H17" s="243" t="s">
        <v>71</v>
      </c>
      <c r="I17" s="243" t="s">
        <v>14</v>
      </c>
      <c r="J17" s="722" t="s">
        <v>72</v>
      </c>
      <c r="K17" s="723"/>
      <c r="L17" s="724"/>
    </row>
    <row r="18" spans="1:14" ht="14.1" customHeight="1" thickBot="1" x14ac:dyDescent="0.3">
      <c r="A18" s="721"/>
      <c r="B18" s="242">
        <v>1</v>
      </c>
      <c r="C18" s="524" t="s">
        <v>600</v>
      </c>
      <c r="D18" s="324">
        <v>2003</v>
      </c>
      <c r="E18" s="324" t="s">
        <v>5</v>
      </c>
      <c r="F18" s="256">
        <v>82.15</v>
      </c>
      <c r="G18" s="275">
        <v>34</v>
      </c>
      <c r="H18" s="242">
        <f>G18</f>
        <v>34</v>
      </c>
      <c r="I18" s="725"/>
      <c r="J18" s="371" t="s">
        <v>522</v>
      </c>
      <c r="K18" s="247"/>
      <c r="L18" s="248"/>
    </row>
    <row r="19" spans="1:14" ht="14.1" customHeight="1" x14ac:dyDescent="0.25">
      <c r="A19" s="721"/>
      <c r="B19" s="242">
        <v>2</v>
      </c>
      <c r="C19" s="336" t="s">
        <v>344</v>
      </c>
      <c r="D19" s="339">
        <v>1988</v>
      </c>
      <c r="E19" s="344" t="s">
        <v>4</v>
      </c>
      <c r="F19" s="140">
        <v>89.4</v>
      </c>
      <c r="G19" s="275">
        <v>33</v>
      </c>
      <c r="H19" s="242">
        <f>H18+G19</f>
        <v>67</v>
      </c>
      <c r="I19" s="726"/>
      <c r="J19" s="343" t="s">
        <v>350</v>
      </c>
      <c r="K19" s="247"/>
      <c r="L19" s="248"/>
    </row>
    <row r="20" spans="1:14" ht="14.1" customHeight="1" x14ac:dyDescent="0.25">
      <c r="A20" s="721"/>
      <c r="B20" s="242">
        <v>3</v>
      </c>
      <c r="C20" s="346" t="s">
        <v>345</v>
      </c>
      <c r="D20" s="339">
        <v>1992</v>
      </c>
      <c r="E20" s="349" t="s">
        <v>3</v>
      </c>
      <c r="F20" s="140">
        <v>78.2</v>
      </c>
      <c r="G20" s="275">
        <v>33</v>
      </c>
      <c r="H20" s="242">
        <f>H19+G20</f>
        <v>100</v>
      </c>
      <c r="I20" s="726"/>
      <c r="J20" s="351" t="s">
        <v>351</v>
      </c>
      <c r="K20" s="247"/>
      <c r="L20" s="248"/>
      <c r="N20" s="9"/>
    </row>
    <row r="21" spans="1:14" ht="14.1" customHeight="1" thickBot="1" x14ac:dyDescent="0.3">
      <c r="A21" s="721"/>
      <c r="B21" s="242">
        <v>4</v>
      </c>
      <c r="C21" s="347" t="s">
        <v>346</v>
      </c>
      <c r="D21" s="339">
        <v>1998</v>
      </c>
      <c r="E21" s="350" t="s">
        <v>3</v>
      </c>
      <c r="F21" s="140">
        <v>72.95</v>
      </c>
      <c r="G21" s="275">
        <v>33</v>
      </c>
      <c r="H21" s="242">
        <f>H20+G21</f>
        <v>133</v>
      </c>
      <c r="I21" s="727"/>
      <c r="J21" s="352" t="s">
        <v>352</v>
      </c>
      <c r="K21" s="247"/>
      <c r="L21" s="248"/>
    </row>
    <row r="22" spans="1:14" ht="12.75" customHeight="1" x14ac:dyDescent="0.25">
      <c r="A22" s="259" t="s">
        <v>74</v>
      </c>
      <c r="B22" s="69"/>
      <c r="C22" s="69"/>
      <c r="D22" s="69"/>
      <c r="E22" s="69"/>
      <c r="F22" s="252">
        <f>SUM(F18:F21)</f>
        <v>322.7</v>
      </c>
    </row>
    <row r="23" spans="1:14" ht="12.75" customHeight="1" x14ac:dyDescent="0.25">
      <c r="A23" s="259" t="s">
        <v>75</v>
      </c>
      <c r="B23" s="69"/>
      <c r="C23" s="69"/>
      <c r="D23" s="69"/>
      <c r="E23" s="69"/>
      <c r="F23" s="69"/>
      <c r="G23" s="69"/>
      <c r="H23" s="253">
        <f>H21</f>
        <v>133</v>
      </c>
      <c r="I23" s="254"/>
      <c r="J23" s="254"/>
      <c r="K23" s="254"/>
    </row>
    <row r="24" spans="1:14" x14ac:dyDescent="0.25">
      <c r="A24" s="288"/>
      <c r="B24" s="288"/>
      <c r="C24" s="288"/>
      <c r="D24" s="288"/>
      <c r="E24" s="288"/>
      <c r="F24" s="288"/>
      <c r="G24" s="288"/>
      <c r="H24" s="254"/>
      <c r="I24" s="254"/>
      <c r="J24" s="254"/>
      <c r="K24" s="254"/>
    </row>
    <row r="25" spans="1:14" x14ac:dyDescent="0.25">
      <c r="A25" s="729" t="s">
        <v>306</v>
      </c>
      <c r="B25" s="729"/>
      <c r="C25" s="729"/>
    </row>
    <row r="26" spans="1:14" ht="20.399999999999999" customHeight="1" x14ac:dyDescent="0.25">
      <c r="A26" s="242" t="s">
        <v>135</v>
      </c>
      <c r="B26" s="242" t="s">
        <v>67</v>
      </c>
      <c r="C26" s="242" t="s">
        <v>61</v>
      </c>
      <c r="D26" s="243" t="s">
        <v>7</v>
      </c>
      <c r="E26" s="243" t="s">
        <v>8</v>
      </c>
      <c r="F26" s="243" t="s">
        <v>69</v>
      </c>
      <c r="G26" s="243" t="s">
        <v>70</v>
      </c>
      <c r="H26" s="243" t="s">
        <v>71</v>
      </c>
      <c r="I26" s="277" t="s">
        <v>14</v>
      </c>
      <c r="J26" s="722" t="s">
        <v>72</v>
      </c>
      <c r="K26" s="747"/>
      <c r="L26" s="748"/>
    </row>
    <row r="27" spans="1:14" ht="14.1" customHeight="1" x14ac:dyDescent="0.25">
      <c r="A27" s="721"/>
      <c r="B27" s="242">
        <v>1</v>
      </c>
      <c r="C27" s="279" t="s">
        <v>361</v>
      </c>
      <c r="D27" s="273">
        <v>2002</v>
      </c>
      <c r="E27" s="268" t="s">
        <v>5</v>
      </c>
      <c r="F27" s="274">
        <v>79.849999999999994</v>
      </c>
      <c r="G27" s="275">
        <v>30</v>
      </c>
      <c r="H27" s="242">
        <f>G27</f>
        <v>30</v>
      </c>
      <c r="I27" s="744"/>
      <c r="J27" s="354" t="s">
        <v>362</v>
      </c>
      <c r="K27" s="278"/>
      <c r="L27" s="272"/>
    </row>
    <row r="28" spans="1:14" ht="14.1" customHeight="1" x14ac:dyDescent="0.25">
      <c r="A28" s="721"/>
      <c r="B28" s="242">
        <v>2</v>
      </c>
      <c r="C28" s="279" t="s">
        <v>123</v>
      </c>
      <c r="D28" s="273">
        <v>1999</v>
      </c>
      <c r="E28" s="268" t="s">
        <v>5</v>
      </c>
      <c r="F28" s="30">
        <v>102.1</v>
      </c>
      <c r="G28" s="275">
        <v>32</v>
      </c>
      <c r="H28" s="242">
        <f>H27+G28</f>
        <v>62</v>
      </c>
      <c r="I28" s="726"/>
      <c r="J28" s="354" t="s">
        <v>120</v>
      </c>
      <c r="K28" s="278"/>
      <c r="L28" s="272"/>
    </row>
    <row r="29" spans="1:14" ht="14.1" customHeight="1" x14ac:dyDescent="0.25">
      <c r="A29" s="721"/>
      <c r="B29" s="242">
        <v>3</v>
      </c>
      <c r="C29" s="184" t="s">
        <v>110</v>
      </c>
      <c r="D29" s="185">
        <v>1999</v>
      </c>
      <c r="E29" s="30" t="s">
        <v>4</v>
      </c>
      <c r="F29" s="140">
        <v>84.95</v>
      </c>
      <c r="G29" s="275">
        <v>30</v>
      </c>
      <c r="H29" s="242">
        <f>H28+G29</f>
        <v>92</v>
      </c>
      <c r="I29" s="726"/>
      <c r="J29" s="354" t="s">
        <v>120</v>
      </c>
      <c r="K29" s="278"/>
      <c r="L29" s="272"/>
      <c r="M29" s="9"/>
      <c r="N29" s="9"/>
    </row>
    <row r="30" spans="1:14" ht="14.1" customHeight="1" x14ac:dyDescent="0.25">
      <c r="A30" s="721"/>
      <c r="B30" s="242">
        <v>4</v>
      </c>
      <c r="C30" s="191" t="s">
        <v>141</v>
      </c>
      <c r="D30" s="136">
        <v>1986</v>
      </c>
      <c r="E30" s="138" t="s">
        <v>4</v>
      </c>
      <c r="F30" s="140">
        <v>91.3</v>
      </c>
      <c r="G30" s="275">
        <v>39</v>
      </c>
      <c r="H30" s="242">
        <f>H29+G30</f>
        <v>131</v>
      </c>
      <c r="I30" s="727"/>
      <c r="J30" s="354" t="s">
        <v>120</v>
      </c>
      <c r="K30" s="278"/>
      <c r="L30" s="272"/>
    </row>
    <row r="31" spans="1:14" ht="12.75" customHeight="1" x14ac:dyDescent="0.25">
      <c r="A31" s="731" t="s">
        <v>74</v>
      </c>
      <c r="B31" s="731"/>
      <c r="C31" s="731"/>
      <c r="D31" s="731"/>
      <c r="E31" s="289"/>
      <c r="F31" s="252">
        <f>SUM(F27:F30)</f>
        <v>358.2</v>
      </c>
    </row>
    <row r="32" spans="1:14" ht="12.75" customHeight="1" x14ac:dyDescent="0.25">
      <c r="A32" s="730" t="s">
        <v>75</v>
      </c>
      <c r="B32" s="730"/>
      <c r="C32" s="730"/>
      <c r="D32" s="730"/>
      <c r="E32" s="730"/>
      <c r="F32" s="730"/>
      <c r="G32" s="730"/>
      <c r="H32" s="253">
        <f>H30</f>
        <v>131</v>
      </c>
      <c r="I32" s="254"/>
      <c r="J32" s="254"/>
      <c r="K32" s="254"/>
    </row>
    <row r="34" spans="1:12" x14ac:dyDescent="0.25">
      <c r="A34" s="729" t="s">
        <v>307</v>
      </c>
      <c r="B34" s="729"/>
      <c r="C34" s="729"/>
    </row>
    <row r="35" spans="1:12" ht="20.399999999999999" customHeight="1" thickBot="1" x14ac:dyDescent="0.3">
      <c r="A35" s="242" t="s">
        <v>135</v>
      </c>
      <c r="B35" s="242" t="s">
        <v>67</v>
      </c>
      <c r="C35" s="242" t="s">
        <v>61</v>
      </c>
      <c r="D35" s="243" t="s">
        <v>7</v>
      </c>
      <c r="E35" s="243" t="s">
        <v>8</v>
      </c>
      <c r="F35" s="243" t="s">
        <v>69</v>
      </c>
      <c r="G35" s="243" t="s">
        <v>70</v>
      </c>
      <c r="H35" s="243" t="s">
        <v>71</v>
      </c>
      <c r="I35" s="277" t="s">
        <v>14</v>
      </c>
      <c r="J35" s="722" t="s">
        <v>72</v>
      </c>
      <c r="K35" s="747"/>
      <c r="L35" s="748"/>
    </row>
    <row r="36" spans="1:12" ht="14.1" customHeight="1" x14ac:dyDescent="0.25">
      <c r="A36" s="721"/>
      <c r="B36" s="242">
        <v>1</v>
      </c>
      <c r="C36" s="336" t="s">
        <v>77</v>
      </c>
      <c r="D36" s="339">
        <v>1990</v>
      </c>
      <c r="E36" s="344" t="s">
        <v>4</v>
      </c>
      <c r="F36" s="135">
        <v>94.5</v>
      </c>
      <c r="G36" s="275">
        <v>35</v>
      </c>
      <c r="H36" s="242">
        <f>G36</f>
        <v>35</v>
      </c>
      <c r="I36" s="744"/>
      <c r="J36" s="341" t="s">
        <v>51</v>
      </c>
      <c r="K36" s="278"/>
      <c r="L36" s="272"/>
    </row>
    <row r="37" spans="1:12" ht="14.1" customHeight="1" x14ac:dyDescent="0.25">
      <c r="A37" s="721"/>
      <c r="B37" s="242">
        <v>2</v>
      </c>
      <c r="C37" s="353" t="s">
        <v>364</v>
      </c>
      <c r="D37" s="339">
        <v>1994</v>
      </c>
      <c r="E37" s="340" t="s">
        <v>4</v>
      </c>
      <c r="F37" s="140">
        <v>89.6</v>
      </c>
      <c r="G37" s="275">
        <v>33</v>
      </c>
      <c r="H37" s="242">
        <f>H36+G37</f>
        <v>68</v>
      </c>
      <c r="I37" s="726"/>
      <c r="J37" s="741" t="s">
        <v>365</v>
      </c>
      <c r="K37" s="742"/>
      <c r="L37" s="743"/>
    </row>
    <row r="38" spans="1:12" s="9" customFormat="1" ht="14.1" customHeight="1" x14ac:dyDescent="0.25">
      <c r="A38" s="721"/>
      <c r="B38" s="242">
        <v>3</v>
      </c>
      <c r="C38" s="337" t="s">
        <v>363</v>
      </c>
      <c r="D38" s="339">
        <v>1987</v>
      </c>
      <c r="E38" s="339" t="s">
        <v>4</v>
      </c>
      <c r="F38" s="140">
        <v>104.3</v>
      </c>
      <c r="G38" s="275">
        <v>31</v>
      </c>
      <c r="H38" s="242">
        <f>H37+G38</f>
        <v>99</v>
      </c>
      <c r="I38" s="726"/>
      <c r="J38" s="341" t="s">
        <v>51</v>
      </c>
      <c r="K38" s="278"/>
      <c r="L38" s="272"/>
    </row>
    <row r="39" spans="1:12" ht="13.5" customHeight="1" x14ac:dyDescent="0.25">
      <c r="A39" s="721"/>
      <c r="B39" s="242">
        <v>4</v>
      </c>
      <c r="C39" s="337" t="s">
        <v>52</v>
      </c>
      <c r="D39" s="339">
        <v>1995</v>
      </c>
      <c r="E39" s="339" t="s">
        <v>3</v>
      </c>
      <c r="F39" s="140" t="s">
        <v>726</v>
      </c>
      <c r="G39" s="275">
        <v>35</v>
      </c>
      <c r="H39" s="242">
        <f>H38+G39</f>
        <v>134</v>
      </c>
      <c r="I39" s="745"/>
      <c r="J39" s="343" t="s">
        <v>353</v>
      </c>
      <c r="K39" s="278"/>
      <c r="L39" s="272"/>
    </row>
    <row r="40" spans="1:12" x14ac:dyDescent="0.25">
      <c r="A40" s="259" t="s">
        <v>74</v>
      </c>
      <c r="B40" s="69"/>
      <c r="C40" s="69"/>
      <c r="D40" s="69"/>
      <c r="E40" s="69"/>
      <c r="F40" s="252">
        <f>SUM(F36:F39)</f>
        <v>288.39999999999998</v>
      </c>
    </row>
    <row r="41" spans="1:12" ht="12.75" customHeight="1" x14ac:dyDescent="0.25">
      <c r="A41" s="260" t="s">
        <v>75</v>
      </c>
      <c r="B41" s="260"/>
      <c r="C41" s="260"/>
      <c r="D41" s="259"/>
      <c r="E41" s="259"/>
      <c r="F41" s="259"/>
      <c r="G41" s="259"/>
      <c r="H41" s="261">
        <f>H39</f>
        <v>134</v>
      </c>
      <c r="I41" s="262"/>
      <c r="J41" s="262"/>
      <c r="K41" s="262"/>
      <c r="L41" s="263"/>
    </row>
    <row r="43" spans="1:12" x14ac:dyDescent="0.25">
      <c r="A43" s="729" t="s">
        <v>308</v>
      </c>
      <c r="B43" s="729"/>
      <c r="C43" s="729"/>
    </row>
    <row r="44" spans="1:12" ht="20.399999999999999" customHeight="1" x14ac:dyDescent="0.25">
      <c r="A44" s="242" t="s">
        <v>135</v>
      </c>
      <c r="B44" s="242" t="s">
        <v>67</v>
      </c>
      <c r="C44" s="242" t="s">
        <v>61</v>
      </c>
      <c r="D44" s="243" t="s">
        <v>7</v>
      </c>
      <c r="E44" s="243" t="s">
        <v>8</v>
      </c>
      <c r="F44" s="243" t="s">
        <v>69</v>
      </c>
      <c r="G44" s="243" t="s">
        <v>70</v>
      </c>
      <c r="H44" s="243" t="s">
        <v>71</v>
      </c>
      <c r="I44" s="243" t="s">
        <v>14</v>
      </c>
      <c r="J44" s="722" t="s">
        <v>72</v>
      </c>
      <c r="K44" s="723"/>
      <c r="L44" s="724"/>
    </row>
    <row r="45" spans="1:12" ht="14.1" customHeight="1" x14ac:dyDescent="0.25">
      <c r="A45" s="721"/>
      <c r="B45" s="242">
        <v>1</v>
      </c>
      <c r="C45" s="355" t="s">
        <v>154</v>
      </c>
      <c r="D45" s="257">
        <v>2003</v>
      </c>
      <c r="E45" s="258" t="s">
        <v>5</v>
      </c>
      <c r="F45" s="140">
        <v>76.7</v>
      </c>
      <c r="G45" s="275">
        <v>24</v>
      </c>
      <c r="H45" s="242">
        <f>G45</f>
        <v>24</v>
      </c>
      <c r="I45" s="746"/>
      <c r="J45" s="359" t="s">
        <v>151</v>
      </c>
      <c r="K45" s="247"/>
      <c r="L45" s="248"/>
    </row>
    <row r="46" spans="1:12" s="9" customFormat="1" ht="14.1" customHeight="1" x14ac:dyDescent="0.25">
      <c r="A46" s="721"/>
      <c r="B46" s="242">
        <v>2</v>
      </c>
      <c r="C46" s="356" t="s">
        <v>152</v>
      </c>
      <c r="D46" s="298">
        <v>1990</v>
      </c>
      <c r="E46" s="298" t="s">
        <v>5</v>
      </c>
      <c r="F46" s="140">
        <v>77.95</v>
      </c>
      <c r="G46" s="275">
        <v>28</v>
      </c>
      <c r="H46" s="242">
        <f>H45+G46</f>
        <v>52</v>
      </c>
      <c r="I46" s="719"/>
      <c r="J46" s="360" t="s">
        <v>153</v>
      </c>
      <c r="K46" s="247"/>
      <c r="L46" s="248"/>
    </row>
    <row r="47" spans="1:12" ht="13.5" customHeight="1" x14ac:dyDescent="0.25">
      <c r="A47" s="721"/>
      <c r="B47" s="242">
        <v>3</v>
      </c>
      <c r="C47" s="357" t="s">
        <v>157</v>
      </c>
      <c r="D47" s="258">
        <v>1978</v>
      </c>
      <c r="E47" s="258" t="s">
        <v>139</v>
      </c>
      <c r="F47" s="140">
        <v>94.95</v>
      </c>
      <c r="G47" s="264">
        <v>32</v>
      </c>
      <c r="H47" s="242">
        <f>H46+G47</f>
        <v>84</v>
      </c>
      <c r="I47" s="719"/>
      <c r="J47" s="361" t="s">
        <v>153</v>
      </c>
      <c r="K47" s="247"/>
      <c r="L47" s="248"/>
    </row>
    <row r="48" spans="1:12" ht="17.399999999999999" customHeight="1" x14ac:dyDescent="0.25">
      <c r="A48" s="721"/>
      <c r="B48" s="242">
        <v>4</v>
      </c>
      <c r="C48" s="207" t="s">
        <v>156</v>
      </c>
      <c r="D48" s="298">
        <v>2003</v>
      </c>
      <c r="E48" s="358" t="s">
        <v>5</v>
      </c>
      <c r="F48" s="140">
        <v>108.4</v>
      </c>
      <c r="G48" s="264">
        <v>33</v>
      </c>
      <c r="H48" s="242">
        <f>H47+G48</f>
        <v>117</v>
      </c>
      <c r="I48" s="720"/>
      <c r="J48" s="362" t="s">
        <v>155</v>
      </c>
      <c r="K48" s="247"/>
      <c r="L48" s="248"/>
    </row>
    <row r="49" spans="1:12" ht="12.75" customHeight="1" x14ac:dyDescent="0.25">
      <c r="A49" s="259" t="s">
        <v>74</v>
      </c>
      <c r="B49" s="69"/>
      <c r="C49" s="69"/>
      <c r="D49" s="69"/>
      <c r="E49" s="69"/>
      <c r="F49" s="252">
        <f>SUM(F45:F48)</f>
        <v>358</v>
      </c>
    </row>
    <row r="50" spans="1:12" x14ac:dyDescent="0.25">
      <c r="A50" s="259" t="s">
        <v>75</v>
      </c>
      <c r="B50" s="69"/>
      <c r="C50" s="69"/>
      <c r="D50" s="69"/>
      <c r="E50" s="69"/>
      <c r="F50" s="69"/>
      <c r="G50" s="69"/>
      <c r="H50" s="253">
        <f>H48</f>
        <v>117</v>
      </c>
      <c r="I50" s="254"/>
      <c r="J50" s="254"/>
      <c r="K50" s="254"/>
    </row>
    <row r="52" spans="1:12" x14ac:dyDescent="0.25">
      <c r="A52" s="729" t="s">
        <v>309</v>
      </c>
      <c r="B52" s="729"/>
      <c r="C52" s="729"/>
    </row>
    <row r="53" spans="1:12" ht="20.399999999999999" customHeight="1" x14ac:dyDescent="0.25">
      <c r="A53" s="242" t="s">
        <v>135</v>
      </c>
      <c r="B53" s="242" t="s">
        <v>67</v>
      </c>
      <c r="C53" s="242" t="s">
        <v>61</v>
      </c>
      <c r="D53" s="243" t="s">
        <v>7</v>
      </c>
      <c r="E53" s="243" t="s">
        <v>8</v>
      </c>
      <c r="F53" s="243" t="s">
        <v>69</v>
      </c>
      <c r="G53" s="243" t="s">
        <v>70</v>
      </c>
      <c r="H53" s="243" t="s">
        <v>71</v>
      </c>
      <c r="I53" s="243" t="s">
        <v>14</v>
      </c>
      <c r="J53" s="722" t="s">
        <v>72</v>
      </c>
      <c r="K53" s="723"/>
      <c r="L53" s="724"/>
    </row>
    <row r="54" spans="1:12" ht="14.1" customHeight="1" x14ac:dyDescent="0.25">
      <c r="A54" s="721"/>
      <c r="B54" s="242">
        <v>1</v>
      </c>
      <c r="C54" s="142" t="s">
        <v>369</v>
      </c>
      <c r="D54" s="137">
        <v>1993</v>
      </c>
      <c r="E54" s="340" t="s">
        <v>4</v>
      </c>
      <c r="F54" s="281">
        <v>91.45</v>
      </c>
      <c r="G54" s="275">
        <v>22</v>
      </c>
      <c r="H54" s="242">
        <f>G54</f>
        <v>22</v>
      </c>
      <c r="I54" s="725"/>
      <c r="J54" s="271" t="s">
        <v>370</v>
      </c>
      <c r="K54" s="247"/>
      <c r="L54" s="248"/>
    </row>
    <row r="55" spans="1:12" ht="14.1" customHeight="1" x14ac:dyDescent="0.25">
      <c r="A55" s="721"/>
      <c r="B55" s="242">
        <v>2</v>
      </c>
      <c r="C55" s="142" t="s">
        <v>371</v>
      </c>
      <c r="D55" s="133">
        <v>1987</v>
      </c>
      <c r="E55" s="138" t="s">
        <v>4</v>
      </c>
      <c r="F55" s="140">
        <v>76.2</v>
      </c>
      <c r="G55" s="275">
        <v>15</v>
      </c>
      <c r="H55" s="242">
        <f>H54+G55</f>
        <v>37</v>
      </c>
      <c r="I55" s="726"/>
      <c r="J55" s="178" t="s">
        <v>370</v>
      </c>
      <c r="K55" s="247"/>
      <c r="L55" s="248"/>
    </row>
    <row r="56" spans="1:12" s="9" customFormat="1" ht="14.1" customHeight="1" x14ac:dyDescent="0.25">
      <c r="A56" s="721"/>
      <c r="B56" s="242">
        <v>3</v>
      </c>
      <c r="C56" s="142" t="s">
        <v>408</v>
      </c>
      <c r="D56" s="324">
        <v>2001</v>
      </c>
      <c r="E56" s="324" t="s">
        <v>5</v>
      </c>
      <c r="F56" s="140">
        <v>66.900000000000006</v>
      </c>
      <c r="G56" s="275">
        <v>29</v>
      </c>
      <c r="H56" s="242">
        <f>H55+G56</f>
        <v>66</v>
      </c>
      <c r="I56" s="726"/>
      <c r="J56" s="371" t="s">
        <v>376</v>
      </c>
      <c r="K56" s="247"/>
      <c r="L56" s="248"/>
    </row>
    <row r="57" spans="1:12" ht="13.5" customHeight="1" x14ac:dyDescent="0.25">
      <c r="A57" s="721"/>
      <c r="B57" s="242">
        <v>4</v>
      </c>
      <c r="C57" s="142" t="s">
        <v>366</v>
      </c>
      <c r="D57" s="133">
        <v>1992</v>
      </c>
      <c r="E57" s="258" t="s">
        <v>139</v>
      </c>
      <c r="F57" s="140">
        <v>71.849999999999994</v>
      </c>
      <c r="G57" s="275">
        <v>29</v>
      </c>
      <c r="H57" s="242">
        <f>H56+G57</f>
        <v>95</v>
      </c>
      <c r="I57" s="727"/>
      <c r="J57" s="271" t="s">
        <v>367</v>
      </c>
      <c r="K57" s="247"/>
      <c r="L57" s="248"/>
    </row>
    <row r="58" spans="1:12" x14ac:dyDescent="0.25">
      <c r="A58" s="259" t="s">
        <v>74</v>
      </c>
      <c r="B58" s="69"/>
      <c r="C58" s="69"/>
      <c r="D58" s="69"/>
      <c r="E58" s="69"/>
      <c r="F58" s="252">
        <f>SUM(F54:F57)</f>
        <v>306.39999999999998</v>
      </c>
    </row>
    <row r="59" spans="1:12" ht="12.75" customHeight="1" x14ac:dyDescent="0.25">
      <c r="A59" s="259" t="s">
        <v>75</v>
      </c>
      <c r="B59" s="69"/>
      <c r="C59" s="69"/>
      <c r="D59" s="69"/>
      <c r="E59" s="69"/>
      <c r="F59" s="69"/>
      <c r="G59" s="69"/>
      <c r="H59" s="253">
        <f>H57</f>
        <v>95</v>
      </c>
      <c r="I59" s="254"/>
      <c r="J59" s="254"/>
      <c r="K59" s="254"/>
    </row>
    <row r="60" spans="1:12" ht="21.75" customHeight="1" x14ac:dyDescent="0.25">
      <c r="D60" s="180"/>
      <c r="E60" s="180"/>
    </row>
    <row r="61" spans="1:12" x14ac:dyDescent="0.25">
      <c r="B61" s="266" t="s">
        <v>16</v>
      </c>
      <c r="D61" s="709" t="s">
        <v>254</v>
      </c>
      <c r="E61" s="710"/>
      <c r="F61" s="710"/>
      <c r="G61" s="266" t="s">
        <v>297</v>
      </c>
      <c r="J61" s="711" t="s">
        <v>298</v>
      </c>
      <c r="K61" s="710"/>
      <c r="L61" s="710"/>
    </row>
    <row r="62" spans="1:12" x14ac:dyDescent="0.25">
      <c r="B62" s="266"/>
      <c r="D62" s="180"/>
      <c r="E62" s="180"/>
      <c r="G62" s="266"/>
    </row>
    <row r="63" spans="1:12" x14ac:dyDescent="0.25">
      <c r="B63" s="266" t="s">
        <v>17</v>
      </c>
      <c r="D63" s="709" t="s">
        <v>255</v>
      </c>
      <c r="E63" s="710"/>
      <c r="F63" s="710"/>
      <c r="G63" s="266" t="s">
        <v>296</v>
      </c>
      <c r="J63" s="711" t="s">
        <v>299</v>
      </c>
      <c r="K63" s="710"/>
      <c r="L63" s="710"/>
    </row>
  </sheetData>
  <sheetProtection selectLockedCells="1" selectUnlockedCells="1"/>
  <mergeCells count="41">
    <mergeCell ref="D11:I11"/>
    <mergeCell ref="J9:L9"/>
    <mergeCell ref="A10:C10"/>
    <mergeCell ref="D10:I10"/>
    <mergeCell ref="A1:L1"/>
    <mergeCell ref="A2:L2"/>
    <mergeCell ref="A3:L3"/>
    <mergeCell ref="A4:L4"/>
    <mergeCell ref="A5:L5"/>
    <mergeCell ref="A7:C7"/>
    <mergeCell ref="D7:I7"/>
    <mergeCell ref="A8:C8"/>
    <mergeCell ref="D8:I8"/>
    <mergeCell ref="A9:C9"/>
    <mergeCell ref="D9:I9"/>
    <mergeCell ref="J35:L35"/>
    <mergeCell ref="J17:L17"/>
    <mergeCell ref="A18:A21"/>
    <mergeCell ref="I18:I21"/>
    <mergeCell ref="A25:C25"/>
    <mergeCell ref="J26:L26"/>
    <mergeCell ref="A27:A30"/>
    <mergeCell ref="I27:I30"/>
    <mergeCell ref="A31:D31"/>
    <mergeCell ref="A32:G32"/>
    <mergeCell ref="A34:C34"/>
    <mergeCell ref="D63:F63"/>
    <mergeCell ref="J63:L63"/>
    <mergeCell ref="J37:L37"/>
    <mergeCell ref="A52:C52"/>
    <mergeCell ref="J53:L53"/>
    <mergeCell ref="A54:A57"/>
    <mergeCell ref="I54:I57"/>
    <mergeCell ref="J61:L61"/>
    <mergeCell ref="D61:F61"/>
    <mergeCell ref="A36:A39"/>
    <mergeCell ref="I36:I39"/>
    <mergeCell ref="A43:C43"/>
    <mergeCell ref="J44:L44"/>
    <mergeCell ref="A45:A48"/>
    <mergeCell ref="I45:I48"/>
  </mergeCells>
  <printOptions horizontalCentered="1"/>
  <pageMargins left="0.59055118110236227" right="0.19685039370078741" top="0.63" bottom="0.38" header="0.5" footer="0.24"/>
  <pageSetup paperSize="9" scale="6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210BB-D8DA-47B9-AC1C-8342B269DF05}">
  <sheetPr>
    <tabColor theme="7" tint="0.39997558519241921"/>
    <pageSetUpPr fitToPage="1"/>
  </sheetPr>
  <dimension ref="A1:N41"/>
  <sheetViews>
    <sheetView view="pageBreakPreview" topLeftCell="C22" zoomScale="90" zoomScaleNormal="90" zoomScaleSheetLayoutView="90" workbookViewId="0">
      <selection activeCell="I30" sqref="I30"/>
    </sheetView>
  </sheetViews>
  <sheetFormatPr defaultColWidth="36.109375" defaultRowHeight="13.2" x14ac:dyDescent="0.25"/>
  <cols>
    <col min="1" max="1" width="8.88671875" style="310" customWidth="1"/>
    <col min="2" max="2" width="8.44140625" style="310" customWidth="1"/>
    <col min="3" max="3" width="21.109375" style="310" customWidth="1"/>
    <col min="4" max="5" width="9.6640625" style="310" customWidth="1"/>
    <col min="6" max="6" width="13.88671875" style="310" customWidth="1"/>
    <col min="7" max="7" width="10.6640625" style="310" customWidth="1"/>
    <col min="8" max="8" width="12.88671875" style="310" customWidth="1"/>
    <col min="9" max="9" width="11.44140625" style="310" customWidth="1"/>
    <col min="10" max="10" width="11" style="310" customWidth="1"/>
    <col min="11" max="11" width="11.33203125" style="310" customWidth="1"/>
    <col min="12" max="12" width="10.5546875" style="310" customWidth="1"/>
    <col min="13" max="14" width="0.109375" style="310" customWidth="1"/>
    <col min="15" max="15" width="8.6640625" style="310" customWidth="1"/>
    <col min="16" max="225" width="9.109375" style="310" customWidth="1"/>
    <col min="226" max="226" width="8.88671875" style="310" customWidth="1"/>
    <col min="227" max="227" width="8.44140625" style="310" customWidth="1"/>
    <col min="228" max="228" width="7" style="310" customWidth="1"/>
    <col min="229" max="229" width="22.6640625" style="310" customWidth="1"/>
    <col min="230" max="230" width="17" style="310" customWidth="1"/>
    <col min="231" max="231" width="10.88671875" style="310" customWidth="1"/>
    <col min="232" max="232" width="10.44140625" style="310" customWidth="1"/>
    <col min="233" max="233" width="11.6640625" style="310" customWidth="1"/>
    <col min="234" max="16384" width="36.109375" style="310"/>
  </cols>
  <sheetData>
    <row r="1" spans="1:14" x14ac:dyDescent="0.25">
      <c r="A1" s="732" t="s">
        <v>111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522"/>
      <c r="N1" s="522"/>
    </row>
    <row r="2" spans="1:14" ht="10.5" customHeight="1" x14ac:dyDescent="0.25">
      <c r="A2" s="732" t="s">
        <v>270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522"/>
      <c r="N2" s="522"/>
    </row>
    <row r="3" spans="1:14" ht="11.25" customHeight="1" x14ac:dyDescent="0.25">
      <c r="A3" s="732" t="s">
        <v>256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522"/>
      <c r="N3" s="522"/>
    </row>
    <row r="4" spans="1:14" ht="11.25" customHeight="1" x14ac:dyDescent="0.25">
      <c r="A4" s="732" t="s">
        <v>112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522"/>
      <c r="N4" s="522"/>
    </row>
    <row r="5" spans="1:14" ht="11.25" customHeight="1" x14ac:dyDescent="0.25">
      <c r="A5" s="732" t="s">
        <v>257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522"/>
      <c r="N5" s="522"/>
    </row>
    <row r="6" spans="1:14" ht="11.25" customHeight="1" x14ac:dyDescent="0.25">
      <c r="A6" s="522"/>
      <c r="B6" s="522"/>
      <c r="C6" s="522"/>
      <c r="D6" s="522"/>
      <c r="E6" s="522"/>
      <c r="F6" s="522"/>
      <c r="G6" s="522"/>
      <c r="H6" s="522"/>
      <c r="I6" s="522"/>
      <c r="J6" s="522"/>
      <c r="K6" s="522"/>
      <c r="M6" s="522"/>
      <c r="N6" s="522"/>
    </row>
    <row r="7" spans="1:14" ht="15.6" x14ac:dyDescent="0.25">
      <c r="A7" s="684" t="s">
        <v>195</v>
      </c>
      <c r="B7" s="684"/>
      <c r="C7" s="684"/>
      <c r="D7" s="733" t="s">
        <v>1</v>
      </c>
      <c r="E7" s="733"/>
      <c r="F7" s="733"/>
      <c r="G7" s="733"/>
      <c r="H7" s="733"/>
      <c r="I7" s="733"/>
      <c r="J7" s="523"/>
      <c r="K7" s="293" t="s">
        <v>95</v>
      </c>
    </row>
    <row r="8" spans="1:14" ht="26.25" customHeight="1" x14ac:dyDescent="0.25">
      <c r="A8" s="680" t="s">
        <v>197</v>
      </c>
      <c r="B8" s="680"/>
      <c r="C8" s="681"/>
      <c r="D8" s="739" t="s">
        <v>198</v>
      </c>
      <c r="E8" s="739"/>
      <c r="F8" s="739"/>
      <c r="G8" s="739"/>
      <c r="H8" s="739"/>
      <c r="I8" s="739"/>
      <c r="J8" s="523"/>
      <c r="K8" s="293" t="s">
        <v>96</v>
      </c>
    </row>
    <row r="9" spans="1:14" ht="15.6" x14ac:dyDescent="0.25">
      <c r="A9" s="740" t="s">
        <v>25</v>
      </c>
      <c r="B9" s="740"/>
      <c r="C9" s="740"/>
      <c r="D9" s="733"/>
      <c r="E9" s="733"/>
      <c r="F9" s="733"/>
      <c r="G9" s="733"/>
      <c r="H9" s="733"/>
      <c r="I9" s="733"/>
      <c r="J9" s="734" t="s">
        <v>2</v>
      </c>
      <c r="K9" s="734"/>
      <c r="L9" s="734"/>
      <c r="M9" s="230"/>
    </row>
    <row r="10" spans="1:14" ht="15" customHeight="1" x14ac:dyDescent="0.25">
      <c r="A10" s="735">
        <v>122</v>
      </c>
      <c r="B10" s="736"/>
      <c r="C10" s="737"/>
      <c r="D10" s="738" t="s">
        <v>136</v>
      </c>
      <c r="E10" s="738"/>
      <c r="F10" s="738"/>
      <c r="G10" s="738"/>
      <c r="H10" s="738"/>
      <c r="I10" s="738"/>
      <c r="J10" s="520" t="s">
        <v>3</v>
      </c>
      <c r="K10" s="520" t="s">
        <v>4</v>
      </c>
      <c r="L10" s="520" t="s">
        <v>5</v>
      </c>
      <c r="M10" s="230"/>
    </row>
    <row r="11" spans="1:14" ht="15" customHeight="1" x14ac:dyDescent="0.25">
      <c r="A11" s="230"/>
      <c r="B11" s="230"/>
      <c r="C11" s="230"/>
      <c r="D11" s="733" t="s">
        <v>200</v>
      </c>
      <c r="E11" s="733"/>
      <c r="F11" s="733"/>
      <c r="G11" s="733"/>
      <c r="H11" s="733"/>
      <c r="I11" s="733"/>
      <c r="J11" s="232">
        <v>146</v>
      </c>
      <c r="K11" s="232">
        <v>136</v>
      </c>
      <c r="L11" s="233">
        <v>115</v>
      </c>
      <c r="M11" s="230"/>
    </row>
    <row r="12" spans="1:14" ht="15" customHeight="1" x14ac:dyDescent="0.25">
      <c r="A12" s="234" t="s">
        <v>37</v>
      </c>
      <c r="B12" s="235"/>
      <c r="C12" s="235"/>
      <c r="D12" s="236"/>
      <c r="E12" s="521"/>
      <c r="F12" s="521"/>
      <c r="G12" s="521"/>
      <c r="H12" s="521"/>
      <c r="I12" s="521"/>
      <c r="J12" s="238"/>
      <c r="K12" s="238"/>
      <c r="L12" s="238"/>
      <c r="M12" s="230"/>
    </row>
    <row r="13" spans="1:14" ht="15" customHeight="1" x14ac:dyDescent="0.25">
      <c r="A13" s="239" t="s">
        <v>38</v>
      </c>
      <c r="B13" s="240"/>
      <c r="C13" s="241"/>
      <c r="D13" s="236"/>
      <c r="E13" s="521"/>
      <c r="F13" s="521"/>
      <c r="G13" s="521"/>
      <c r="H13" s="521"/>
      <c r="I13" s="521"/>
      <c r="J13" s="238"/>
      <c r="K13" s="238"/>
      <c r="L13" s="238"/>
      <c r="M13" s="230"/>
    </row>
    <row r="14" spans="1:14" ht="15" customHeight="1" x14ac:dyDescent="0.25">
      <c r="A14" s="230"/>
      <c r="B14" s="230"/>
      <c r="C14" s="230"/>
      <c r="D14" s="521"/>
      <c r="E14" s="521"/>
      <c r="F14" s="521"/>
      <c r="G14" s="521"/>
      <c r="H14" s="521"/>
      <c r="I14" s="521"/>
      <c r="J14" s="238"/>
      <c r="K14" s="238"/>
      <c r="L14" s="238"/>
      <c r="M14" s="230"/>
    </row>
    <row r="15" spans="1:14" ht="21.75" customHeight="1" x14ac:dyDescent="0.25">
      <c r="D15" s="180"/>
      <c r="E15" s="180"/>
      <c r="F15" s="310" t="s">
        <v>718</v>
      </c>
    </row>
    <row r="16" spans="1:14" ht="21.75" customHeight="1" x14ac:dyDescent="0.25">
      <c r="A16" s="525" t="s">
        <v>135</v>
      </c>
      <c r="D16" s="180"/>
      <c r="E16" s="180"/>
    </row>
    <row r="17" spans="1:6" ht="21.75" customHeight="1" x14ac:dyDescent="0.25">
      <c r="A17" s="525">
        <v>1</v>
      </c>
      <c r="C17" s="729" t="s">
        <v>308</v>
      </c>
      <c r="D17" s="729"/>
      <c r="E17" s="729"/>
    </row>
    <row r="18" spans="1:6" ht="21.75" customHeight="1" x14ac:dyDescent="0.25">
      <c r="A18" s="525">
        <v>2</v>
      </c>
      <c r="C18" s="729" t="s">
        <v>307</v>
      </c>
      <c r="D18" s="729"/>
      <c r="E18" s="729"/>
    </row>
    <row r="19" spans="1:6" ht="21.75" customHeight="1" x14ac:dyDescent="0.25">
      <c r="A19" s="525">
        <v>3</v>
      </c>
      <c r="C19" s="517" t="s">
        <v>305</v>
      </c>
      <c r="D19" s="180"/>
      <c r="E19" s="180"/>
    </row>
    <row r="20" spans="1:6" ht="21.75" customHeight="1" x14ac:dyDescent="0.25">
      <c r="A20" s="525">
        <v>4</v>
      </c>
      <c r="C20" s="729" t="s">
        <v>306</v>
      </c>
      <c r="D20" s="729"/>
      <c r="E20" s="729"/>
    </row>
    <row r="21" spans="1:6" ht="21.75" customHeight="1" x14ac:dyDescent="0.25">
      <c r="A21" s="525">
        <v>5</v>
      </c>
      <c r="C21" s="729" t="s">
        <v>309</v>
      </c>
      <c r="D21" s="729"/>
      <c r="E21" s="729"/>
    </row>
    <row r="22" spans="1:6" ht="21.75" customHeight="1" x14ac:dyDescent="0.25">
      <c r="A22" s="525"/>
      <c r="D22" s="180"/>
      <c r="E22" s="180"/>
    </row>
    <row r="23" spans="1:6" ht="21.75" customHeight="1" x14ac:dyDescent="0.25">
      <c r="A23" s="525"/>
      <c r="D23" s="180"/>
      <c r="E23" s="180"/>
      <c r="F23" s="310" t="s">
        <v>719</v>
      </c>
    </row>
    <row r="24" spans="1:6" ht="21.75" customHeight="1" x14ac:dyDescent="0.25">
      <c r="A24" s="525" t="s">
        <v>135</v>
      </c>
      <c r="D24" s="180"/>
      <c r="E24" s="180"/>
    </row>
    <row r="25" spans="1:6" ht="21.75" customHeight="1" x14ac:dyDescent="0.25">
      <c r="A25" s="525">
        <v>1</v>
      </c>
      <c r="C25" s="729" t="s">
        <v>86</v>
      </c>
      <c r="D25" s="729"/>
      <c r="E25" s="729"/>
    </row>
    <row r="26" spans="1:6" ht="21.75" customHeight="1" x14ac:dyDescent="0.25">
      <c r="A26" s="525">
        <v>2</v>
      </c>
      <c r="C26" s="517" t="s">
        <v>303</v>
      </c>
      <c r="D26" s="517"/>
      <c r="E26" s="517"/>
    </row>
    <row r="27" spans="1:6" ht="21.75" customHeight="1" x14ac:dyDescent="0.25">
      <c r="A27" s="525">
        <v>3</v>
      </c>
      <c r="C27" s="729" t="s">
        <v>301</v>
      </c>
      <c r="D27" s="729"/>
      <c r="E27" s="729"/>
    </row>
    <row r="28" spans="1:6" ht="21.75" customHeight="1" x14ac:dyDescent="0.25">
      <c r="A28" s="525">
        <v>4</v>
      </c>
      <c r="C28" s="517" t="s">
        <v>302</v>
      </c>
      <c r="D28" s="180"/>
      <c r="E28" s="180"/>
    </row>
    <row r="29" spans="1:6" ht="21.75" customHeight="1" x14ac:dyDescent="0.25">
      <c r="A29" s="525">
        <v>5</v>
      </c>
      <c r="C29" s="517" t="s">
        <v>304</v>
      </c>
      <c r="D29" s="517"/>
      <c r="E29" s="517"/>
    </row>
    <row r="30" spans="1:6" ht="21.75" customHeight="1" x14ac:dyDescent="0.25">
      <c r="A30" s="525">
        <v>6</v>
      </c>
      <c r="C30" s="749" t="s">
        <v>79</v>
      </c>
      <c r="D30" s="749"/>
      <c r="E30" s="749"/>
    </row>
    <row r="31" spans="1:6" ht="21.75" customHeight="1" x14ac:dyDescent="0.25">
      <c r="A31" s="525"/>
      <c r="D31" s="180"/>
      <c r="E31" s="180"/>
    </row>
    <row r="32" spans="1:6" ht="21.75" customHeight="1" x14ac:dyDescent="0.25">
      <c r="A32" s="525"/>
      <c r="D32" s="180"/>
      <c r="E32" s="180"/>
      <c r="F32" s="310" t="s">
        <v>728</v>
      </c>
    </row>
    <row r="33" spans="1:12" ht="21.75" customHeight="1" x14ac:dyDescent="0.25">
      <c r="A33" s="525"/>
      <c r="D33" s="180"/>
      <c r="E33" s="180"/>
      <c r="F33" s="310" t="s">
        <v>377</v>
      </c>
    </row>
    <row r="34" spans="1:12" ht="21.75" customHeight="1" x14ac:dyDescent="0.25">
      <c r="A34" s="525" t="s">
        <v>135</v>
      </c>
      <c r="D34" s="180"/>
      <c r="E34" s="180"/>
    </row>
    <row r="35" spans="1:12" ht="21.75" customHeight="1" x14ac:dyDescent="0.25">
      <c r="A35" s="525">
        <v>3</v>
      </c>
      <c r="C35" s="729" t="s">
        <v>191</v>
      </c>
      <c r="D35" s="729"/>
      <c r="E35" s="729"/>
    </row>
    <row r="36" spans="1:12" ht="21.75" customHeight="1" x14ac:dyDescent="0.25">
      <c r="A36" s="525">
        <v>4</v>
      </c>
      <c r="C36" s="729" t="s">
        <v>300</v>
      </c>
      <c r="D36" s="729"/>
      <c r="E36" s="729"/>
    </row>
    <row r="37" spans="1:12" ht="21.75" customHeight="1" x14ac:dyDescent="0.25">
      <c r="D37" s="180"/>
      <c r="E37" s="180"/>
    </row>
    <row r="38" spans="1:12" ht="21.75" customHeight="1" x14ac:dyDescent="0.25">
      <c r="D38" s="180"/>
      <c r="E38" s="180"/>
    </row>
    <row r="39" spans="1:12" x14ac:dyDescent="0.25">
      <c r="B39" s="266" t="s">
        <v>16</v>
      </c>
      <c r="D39" s="709" t="s">
        <v>254</v>
      </c>
      <c r="E39" s="710"/>
      <c r="F39" s="710"/>
      <c r="G39" s="266" t="s">
        <v>297</v>
      </c>
      <c r="J39" s="711" t="s">
        <v>298</v>
      </c>
      <c r="K39" s="710"/>
      <c r="L39" s="710"/>
    </row>
    <row r="40" spans="1:12" x14ac:dyDescent="0.25">
      <c r="B40" s="266"/>
      <c r="D40" s="180"/>
      <c r="E40" s="180"/>
      <c r="G40" s="266"/>
    </row>
    <row r="41" spans="1:12" x14ac:dyDescent="0.25">
      <c r="B41" s="266" t="s">
        <v>17</v>
      </c>
      <c r="D41" s="709" t="s">
        <v>255</v>
      </c>
      <c r="E41" s="710"/>
      <c r="F41" s="710"/>
      <c r="G41" s="266" t="s">
        <v>296</v>
      </c>
      <c r="J41" s="711" t="s">
        <v>299</v>
      </c>
      <c r="K41" s="710"/>
      <c r="L41" s="710"/>
    </row>
  </sheetData>
  <sheetProtection selectLockedCells="1" selectUnlockedCells="1"/>
  <mergeCells count="28">
    <mergeCell ref="J9:L9"/>
    <mergeCell ref="A10:C10"/>
    <mergeCell ref="D10:I10"/>
    <mergeCell ref="A1:L1"/>
    <mergeCell ref="A2:L2"/>
    <mergeCell ref="A3:L3"/>
    <mergeCell ref="A4:L4"/>
    <mergeCell ref="A5:L5"/>
    <mergeCell ref="A7:C7"/>
    <mergeCell ref="D7:I7"/>
    <mergeCell ref="D11:I11"/>
    <mergeCell ref="A8:C8"/>
    <mergeCell ref="D8:I8"/>
    <mergeCell ref="A9:C9"/>
    <mergeCell ref="D9:I9"/>
    <mergeCell ref="J39:L39"/>
    <mergeCell ref="D41:F41"/>
    <mergeCell ref="J41:L41"/>
    <mergeCell ref="C35:E35"/>
    <mergeCell ref="C36:E36"/>
    <mergeCell ref="C20:E20"/>
    <mergeCell ref="C18:E18"/>
    <mergeCell ref="C17:E17"/>
    <mergeCell ref="C21:E21"/>
    <mergeCell ref="D39:F39"/>
    <mergeCell ref="C27:E27"/>
    <mergeCell ref="C25:E25"/>
    <mergeCell ref="C30:E30"/>
  </mergeCells>
  <printOptions horizontalCentered="1"/>
  <pageMargins left="0.59055118110236227" right="0.19685039370078741" top="0.63" bottom="0.38" header="0.5" footer="0.24"/>
  <pageSetup paperSize="9" scale="69" firstPageNumber="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AB06-770A-4338-914F-D828F83492F4}">
  <sheetPr>
    <tabColor theme="7" tint="0.39997558519241921"/>
    <pageSetUpPr fitToPage="1"/>
  </sheetPr>
  <dimension ref="A1:N35"/>
  <sheetViews>
    <sheetView view="pageBreakPreview" topLeftCell="A4" zoomScale="90" zoomScaleNormal="90" zoomScaleSheetLayoutView="90" workbookViewId="0">
      <selection activeCell="C32" sqref="C32"/>
    </sheetView>
  </sheetViews>
  <sheetFormatPr defaultColWidth="36.109375" defaultRowHeight="13.2" x14ac:dyDescent="0.25"/>
  <cols>
    <col min="1" max="1" width="8.88671875" style="310" customWidth="1"/>
    <col min="2" max="2" width="8.44140625" style="310" customWidth="1"/>
    <col min="3" max="3" width="28.77734375" style="310" customWidth="1"/>
    <col min="4" max="5" width="9.6640625" style="310" customWidth="1"/>
    <col min="6" max="6" width="13.88671875" style="310" customWidth="1"/>
    <col min="7" max="7" width="10.6640625" style="310" customWidth="1"/>
    <col min="8" max="8" width="12.88671875" style="310" customWidth="1"/>
    <col min="9" max="9" width="11.44140625" style="310" customWidth="1"/>
    <col min="10" max="10" width="11" style="310" customWidth="1"/>
    <col min="11" max="11" width="11.33203125" style="310" customWidth="1"/>
    <col min="12" max="12" width="10.5546875" style="310" customWidth="1"/>
    <col min="13" max="14" width="0.109375" style="310" customWidth="1"/>
    <col min="15" max="15" width="8.6640625" style="310" customWidth="1"/>
    <col min="16" max="225" width="9.109375" style="310" customWidth="1"/>
    <col min="226" max="226" width="8.88671875" style="310" customWidth="1"/>
    <col min="227" max="227" width="8.44140625" style="310" customWidth="1"/>
    <col min="228" max="228" width="7" style="310" customWidth="1"/>
    <col min="229" max="229" width="22.6640625" style="310" customWidth="1"/>
    <col min="230" max="230" width="17" style="310" customWidth="1"/>
    <col min="231" max="231" width="10.88671875" style="310" customWidth="1"/>
    <col min="232" max="232" width="10.44140625" style="310" customWidth="1"/>
    <col min="233" max="233" width="11.6640625" style="310" customWidth="1"/>
    <col min="234" max="16384" width="36.109375" style="310"/>
  </cols>
  <sheetData>
    <row r="1" spans="1:14" x14ac:dyDescent="0.25">
      <c r="A1" s="732" t="s">
        <v>111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292"/>
      <c r="N1" s="292"/>
    </row>
    <row r="2" spans="1:14" ht="10.5" customHeight="1" x14ac:dyDescent="0.25">
      <c r="A2" s="732" t="s">
        <v>270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292"/>
      <c r="N2" s="292"/>
    </row>
    <row r="3" spans="1:14" ht="11.25" customHeight="1" x14ac:dyDescent="0.25">
      <c r="A3" s="732" t="s">
        <v>256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292"/>
      <c r="N3" s="292"/>
    </row>
    <row r="4" spans="1:14" ht="11.25" customHeight="1" x14ac:dyDescent="0.25">
      <c r="A4" s="732" t="s">
        <v>112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292"/>
      <c r="N4" s="292"/>
    </row>
    <row r="5" spans="1:14" ht="11.25" customHeight="1" x14ac:dyDescent="0.25">
      <c r="A5" s="732" t="s">
        <v>257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292"/>
      <c r="N5" s="292"/>
    </row>
    <row r="6" spans="1:14" ht="11.25" customHeight="1" x14ac:dyDescent="0.2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M6" s="292"/>
      <c r="N6" s="292"/>
    </row>
    <row r="7" spans="1:14" ht="15.6" x14ac:dyDescent="0.25">
      <c r="A7" s="684" t="s">
        <v>195</v>
      </c>
      <c r="B7" s="684"/>
      <c r="C7" s="684"/>
      <c r="D7" s="733" t="s">
        <v>1</v>
      </c>
      <c r="E7" s="733"/>
      <c r="F7" s="733"/>
      <c r="G7" s="733"/>
      <c r="H7" s="733"/>
      <c r="I7" s="733"/>
      <c r="J7" s="294"/>
      <c r="K7" s="293" t="s">
        <v>95</v>
      </c>
    </row>
    <row r="8" spans="1:14" ht="26.25" customHeight="1" x14ac:dyDescent="0.25">
      <c r="A8" s="680" t="s">
        <v>197</v>
      </c>
      <c r="B8" s="680"/>
      <c r="C8" s="681"/>
      <c r="D8" s="739" t="s">
        <v>198</v>
      </c>
      <c r="E8" s="739"/>
      <c r="F8" s="739"/>
      <c r="G8" s="739"/>
      <c r="H8" s="739"/>
      <c r="I8" s="739"/>
      <c r="J8" s="294"/>
      <c r="K8" s="293" t="s">
        <v>96</v>
      </c>
    </row>
    <row r="9" spans="1:14" ht="15.6" x14ac:dyDescent="0.25">
      <c r="A9" s="740" t="s">
        <v>25</v>
      </c>
      <c r="B9" s="740"/>
      <c r="C9" s="740"/>
      <c r="D9" s="733"/>
      <c r="E9" s="733"/>
      <c r="F9" s="733"/>
      <c r="G9" s="733"/>
      <c r="H9" s="733"/>
      <c r="I9" s="733"/>
      <c r="J9" s="734" t="s">
        <v>2</v>
      </c>
      <c r="K9" s="734"/>
      <c r="L9" s="734"/>
      <c r="M9" s="230"/>
    </row>
    <row r="10" spans="1:14" ht="15" customHeight="1" x14ac:dyDescent="0.25">
      <c r="A10" s="735"/>
      <c r="B10" s="736"/>
      <c r="C10" s="737"/>
      <c r="D10" s="738" t="s">
        <v>136</v>
      </c>
      <c r="E10" s="738"/>
      <c r="F10" s="738"/>
      <c r="G10" s="738"/>
      <c r="H10" s="738"/>
      <c r="I10" s="738"/>
      <c r="J10" s="290" t="s">
        <v>3</v>
      </c>
      <c r="K10" s="290" t="s">
        <v>4</v>
      </c>
      <c r="L10" s="290" t="s">
        <v>5</v>
      </c>
      <c r="M10" s="230"/>
    </row>
    <row r="11" spans="1:14" ht="15" customHeight="1" x14ac:dyDescent="0.25">
      <c r="A11" s="230"/>
      <c r="B11" s="230"/>
      <c r="C11" s="230"/>
      <c r="D11" s="733" t="s">
        <v>377</v>
      </c>
      <c r="E11" s="733"/>
      <c r="F11" s="733"/>
      <c r="G11" s="733"/>
      <c r="H11" s="733"/>
      <c r="I11" s="733"/>
      <c r="J11" s="232"/>
      <c r="K11" s="232"/>
      <c r="L11" s="233"/>
      <c r="M11" s="230"/>
    </row>
    <row r="12" spans="1:14" ht="15" customHeight="1" x14ac:dyDescent="0.25">
      <c r="A12" s="234" t="s">
        <v>37</v>
      </c>
      <c r="B12" s="235"/>
      <c r="C12" s="235"/>
      <c r="D12" s="236"/>
      <c r="E12" s="291"/>
      <c r="F12" s="291"/>
      <c r="G12" s="291"/>
      <c r="H12" s="291"/>
      <c r="I12" s="291"/>
      <c r="J12" s="238"/>
      <c r="K12" s="238"/>
      <c r="L12" s="238"/>
      <c r="M12" s="230"/>
    </row>
    <row r="13" spans="1:14" ht="15" customHeight="1" x14ac:dyDescent="0.25">
      <c r="A13" s="239" t="s">
        <v>38</v>
      </c>
      <c r="B13" s="240"/>
      <c r="C13" s="241"/>
      <c r="D13" s="236"/>
      <c r="E13" s="291"/>
      <c r="F13" s="291"/>
      <c r="G13" s="291"/>
      <c r="H13" s="291"/>
      <c r="I13" s="291"/>
      <c r="J13" s="238"/>
      <c r="K13" s="238"/>
      <c r="L13" s="238"/>
      <c r="M13" s="230"/>
    </row>
    <row r="14" spans="1:14" ht="15" customHeight="1" x14ac:dyDescent="0.25">
      <c r="A14" s="230"/>
      <c r="B14" s="230"/>
      <c r="C14" s="230"/>
      <c r="D14" s="291"/>
      <c r="E14" s="291"/>
      <c r="F14" s="291"/>
      <c r="G14" s="291"/>
      <c r="H14" s="291"/>
      <c r="I14" s="291"/>
      <c r="J14" s="238"/>
      <c r="K14" s="238"/>
      <c r="L14" s="238"/>
      <c r="M14" s="230"/>
    </row>
    <row r="15" spans="1:14" ht="49.95" customHeight="1" x14ac:dyDescent="0.25">
      <c r="A15" s="729" t="s">
        <v>191</v>
      </c>
      <c r="B15" s="729"/>
      <c r="C15" s="729"/>
    </row>
    <row r="16" spans="1:14" ht="49.95" customHeight="1" x14ac:dyDescent="0.25">
      <c r="A16" s="242" t="s">
        <v>135</v>
      </c>
      <c r="B16" s="242" t="s">
        <v>67</v>
      </c>
      <c r="C16" s="242" t="s">
        <v>61</v>
      </c>
      <c r="D16" s="243" t="s">
        <v>7</v>
      </c>
      <c r="E16" s="243" t="s">
        <v>8</v>
      </c>
      <c r="F16" s="243" t="s">
        <v>69</v>
      </c>
      <c r="G16" s="243" t="s">
        <v>70</v>
      </c>
      <c r="H16" s="243" t="s">
        <v>71</v>
      </c>
      <c r="I16" s="243" t="s">
        <v>14</v>
      </c>
      <c r="J16" s="722" t="s">
        <v>72</v>
      </c>
      <c r="K16" s="723"/>
      <c r="L16" s="724"/>
    </row>
    <row r="17" spans="1:12" ht="49.95" customHeight="1" x14ac:dyDescent="0.3">
      <c r="A17" s="721">
        <v>1</v>
      </c>
      <c r="B17" s="242">
        <v>1</v>
      </c>
      <c r="C17" s="542" t="s">
        <v>159</v>
      </c>
      <c r="D17" s="549">
        <v>2003</v>
      </c>
      <c r="E17" s="541" t="s">
        <v>4</v>
      </c>
      <c r="F17" s="627">
        <v>53.9</v>
      </c>
      <c r="G17" s="534">
        <v>23</v>
      </c>
      <c r="H17" s="534">
        <f>G17</f>
        <v>23</v>
      </c>
      <c r="I17" s="746"/>
      <c r="J17" s="550" t="s">
        <v>151</v>
      </c>
      <c r="K17" s="247"/>
      <c r="L17" s="551"/>
    </row>
    <row r="18" spans="1:12" s="9" customFormat="1" ht="49.95" customHeight="1" x14ac:dyDescent="0.3">
      <c r="A18" s="721"/>
      <c r="B18" s="242">
        <v>2</v>
      </c>
      <c r="C18" s="544" t="s">
        <v>160</v>
      </c>
      <c r="D18" s="547">
        <v>2004</v>
      </c>
      <c r="E18" s="541" t="s">
        <v>4</v>
      </c>
      <c r="F18" s="537">
        <v>60</v>
      </c>
      <c r="G18" s="534">
        <v>24</v>
      </c>
      <c r="H18" s="534">
        <f>H17+G18</f>
        <v>47</v>
      </c>
      <c r="I18" s="719"/>
      <c r="J18" s="550" t="s">
        <v>151</v>
      </c>
      <c r="K18" s="247"/>
      <c r="L18" s="551"/>
    </row>
    <row r="19" spans="1:12" ht="49.95" customHeight="1" x14ac:dyDescent="0.3">
      <c r="A19" s="721"/>
      <c r="B19" s="242">
        <v>3</v>
      </c>
      <c r="C19" s="542" t="s">
        <v>163</v>
      </c>
      <c r="D19" s="549">
        <v>2004</v>
      </c>
      <c r="E19" s="552" t="s">
        <v>5</v>
      </c>
      <c r="F19" s="566">
        <v>67.400000000000006</v>
      </c>
      <c r="G19" s="538">
        <v>18</v>
      </c>
      <c r="H19" s="534">
        <f>H18+G19</f>
        <v>65</v>
      </c>
      <c r="I19" s="719"/>
      <c r="J19" s="553" t="s">
        <v>192</v>
      </c>
      <c r="K19" s="247"/>
      <c r="L19" s="551"/>
    </row>
    <row r="20" spans="1:12" ht="49.95" customHeight="1" x14ac:dyDescent="0.35">
      <c r="A20" s="721"/>
      <c r="B20" s="242">
        <v>4</v>
      </c>
      <c r="C20" s="542" t="s">
        <v>162</v>
      </c>
      <c r="D20" s="554">
        <v>1999</v>
      </c>
      <c r="E20" s="536" t="s">
        <v>3</v>
      </c>
      <c r="F20" s="538">
        <v>82.8</v>
      </c>
      <c r="G20" s="538">
        <v>27</v>
      </c>
      <c r="H20" s="534">
        <f>H19+G20</f>
        <v>92</v>
      </c>
      <c r="I20" s="720"/>
      <c r="J20" s="555" t="s">
        <v>153</v>
      </c>
      <c r="K20" s="247"/>
      <c r="L20" s="551"/>
    </row>
    <row r="21" spans="1:12" ht="49.95" customHeight="1" x14ac:dyDescent="0.25">
      <c r="A21" s="259" t="s">
        <v>74</v>
      </c>
      <c r="B21" s="69"/>
      <c r="C21" s="69"/>
      <c r="D21" s="69"/>
      <c r="E21" s="69"/>
      <c r="F21" s="252">
        <f>SUM(F17:F20)</f>
        <v>264.10000000000002</v>
      </c>
    </row>
    <row r="22" spans="1:12" ht="49.95" customHeight="1" x14ac:dyDescent="0.25">
      <c r="A22" s="259" t="s">
        <v>75</v>
      </c>
      <c r="B22" s="69"/>
      <c r="C22" s="69"/>
      <c r="D22" s="69"/>
      <c r="E22" s="69"/>
      <c r="F22" s="69"/>
      <c r="G22" s="69"/>
      <c r="H22" s="253">
        <f>H20</f>
        <v>92</v>
      </c>
      <c r="I22" s="254"/>
      <c r="J22" s="254"/>
      <c r="K22" s="254"/>
    </row>
    <row r="23" spans="1:12" ht="49.95" customHeight="1" x14ac:dyDescent="0.25"/>
    <row r="24" spans="1:12" ht="49.95" customHeight="1" x14ac:dyDescent="0.25">
      <c r="A24" s="729" t="s">
        <v>300</v>
      </c>
      <c r="B24" s="729"/>
      <c r="C24" s="729"/>
    </row>
    <row r="25" spans="1:12" ht="49.95" customHeight="1" x14ac:dyDescent="0.25">
      <c r="A25" s="242" t="s">
        <v>135</v>
      </c>
      <c r="B25" s="242" t="s">
        <v>67</v>
      </c>
      <c r="C25" s="242" t="s">
        <v>61</v>
      </c>
      <c r="D25" s="243" t="s">
        <v>7</v>
      </c>
      <c r="E25" s="243" t="s">
        <v>8</v>
      </c>
      <c r="F25" s="243" t="s">
        <v>69</v>
      </c>
      <c r="G25" s="243" t="s">
        <v>70</v>
      </c>
      <c r="H25" s="243" t="s">
        <v>71</v>
      </c>
      <c r="I25" s="243" t="s">
        <v>14</v>
      </c>
      <c r="J25" s="722" t="s">
        <v>72</v>
      </c>
      <c r="K25" s="723"/>
      <c r="L25" s="724"/>
    </row>
    <row r="26" spans="1:12" ht="49.95" customHeight="1" x14ac:dyDescent="0.3">
      <c r="A26" s="721">
        <v>2</v>
      </c>
      <c r="B26" s="242">
        <v>1</v>
      </c>
      <c r="C26" s="544" t="s">
        <v>372</v>
      </c>
      <c r="D26" s="547">
        <v>2001</v>
      </c>
      <c r="E26" s="547" t="s">
        <v>5</v>
      </c>
      <c r="F26" s="539">
        <v>58</v>
      </c>
      <c r="G26" s="534">
        <v>17</v>
      </c>
      <c r="H26" s="534">
        <f>G26</f>
        <v>17</v>
      </c>
      <c r="I26" s="725"/>
      <c r="J26" s="546" t="s">
        <v>376</v>
      </c>
      <c r="K26" s="247"/>
      <c r="L26" s="551"/>
    </row>
    <row r="27" spans="1:12" ht="49.95" customHeight="1" x14ac:dyDescent="0.3">
      <c r="A27" s="721"/>
      <c r="B27" s="242">
        <v>2</v>
      </c>
      <c r="C27" s="544" t="s">
        <v>373</v>
      </c>
      <c r="D27" s="549">
        <v>2003</v>
      </c>
      <c r="E27" s="547" t="s">
        <v>5</v>
      </c>
      <c r="F27" s="556">
        <v>57.4</v>
      </c>
      <c r="G27" s="534">
        <v>15</v>
      </c>
      <c r="H27" s="534">
        <f>H26+G27</f>
        <v>32</v>
      </c>
      <c r="I27" s="726"/>
      <c r="J27" s="548" t="s">
        <v>367</v>
      </c>
      <c r="K27" s="247"/>
      <c r="L27" s="551"/>
    </row>
    <row r="28" spans="1:12" s="9" customFormat="1" ht="49.95" customHeight="1" x14ac:dyDescent="0.3">
      <c r="A28" s="721"/>
      <c r="B28" s="242">
        <v>3</v>
      </c>
      <c r="C28" s="544" t="s">
        <v>374</v>
      </c>
      <c r="D28" s="549">
        <v>2003</v>
      </c>
      <c r="E28" s="547" t="s">
        <v>5</v>
      </c>
      <c r="F28" s="535">
        <v>61.4</v>
      </c>
      <c r="G28" s="534">
        <v>22</v>
      </c>
      <c r="H28" s="534">
        <f>H27+G28</f>
        <v>54</v>
      </c>
      <c r="I28" s="726"/>
      <c r="J28" s="548" t="s">
        <v>367</v>
      </c>
      <c r="K28" s="247"/>
      <c r="L28" s="551"/>
    </row>
    <row r="29" spans="1:12" ht="49.95" customHeight="1" x14ac:dyDescent="0.3">
      <c r="A29" s="721"/>
      <c r="B29" s="242">
        <v>4</v>
      </c>
      <c r="C29" s="544" t="s">
        <v>375</v>
      </c>
      <c r="D29" s="545">
        <v>2005</v>
      </c>
      <c r="E29" s="543">
        <v>1</v>
      </c>
      <c r="F29" s="535">
        <v>73.05</v>
      </c>
      <c r="G29" s="534">
        <v>22</v>
      </c>
      <c r="H29" s="534">
        <f>H28+G29</f>
        <v>76</v>
      </c>
      <c r="I29" s="727"/>
      <c r="J29" s="548" t="s">
        <v>367</v>
      </c>
      <c r="K29" s="247"/>
      <c r="L29" s="551"/>
    </row>
    <row r="30" spans="1:12" ht="49.95" customHeight="1" x14ac:dyDescent="0.25">
      <c r="A30" s="259" t="s">
        <v>74</v>
      </c>
      <c r="B30" s="69"/>
      <c r="C30" s="69"/>
      <c r="D30" s="69"/>
      <c r="E30" s="69"/>
      <c r="F30" s="252">
        <f>SUM(F26:F29)</f>
        <v>249.85000000000002</v>
      </c>
    </row>
    <row r="31" spans="1:12" ht="49.95" customHeight="1" x14ac:dyDescent="0.25">
      <c r="A31" s="259" t="s">
        <v>75</v>
      </c>
      <c r="B31" s="69"/>
      <c r="C31" s="69"/>
      <c r="D31" s="69"/>
      <c r="E31" s="69"/>
      <c r="F31" s="69"/>
      <c r="G31" s="69"/>
      <c r="H31" s="261">
        <f>H29</f>
        <v>76</v>
      </c>
      <c r="I31" s="254"/>
      <c r="J31" s="254"/>
      <c r="K31" s="254"/>
    </row>
    <row r="32" spans="1:12" ht="49.95" customHeight="1" x14ac:dyDescent="0.25">
      <c r="D32" s="180"/>
      <c r="E32" s="180"/>
    </row>
    <row r="33" spans="2:12" x14ac:dyDescent="0.25">
      <c r="B33" s="266" t="s">
        <v>16</v>
      </c>
      <c r="D33" s="709" t="s">
        <v>254</v>
      </c>
      <c r="E33" s="710"/>
      <c r="F33" s="710"/>
      <c r="G33" s="266" t="s">
        <v>297</v>
      </c>
      <c r="J33" s="711" t="s">
        <v>298</v>
      </c>
      <c r="K33" s="710"/>
      <c r="L33" s="710"/>
    </row>
    <row r="34" spans="2:12" x14ac:dyDescent="0.25">
      <c r="B34" s="266"/>
      <c r="D34" s="180"/>
      <c r="E34" s="180"/>
      <c r="G34" s="266"/>
    </row>
    <row r="35" spans="2:12" x14ac:dyDescent="0.25">
      <c r="B35" s="266" t="s">
        <v>17</v>
      </c>
      <c r="D35" s="709" t="s">
        <v>255</v>
      </c>
      <c r="E35" s="710"/>
      <c r="F35" s="710"/>
      <c r="G35" s="266" t="s">
        <v>296</v>
      </c>
      <c r="J35" s="711" t="s">
        <v>299</v>
      </c>
      <c r="K35" s="710"/>
      <c r="L35" s="710"/>
    </row>
  </sheetData>
  <sheetProtection selectLockedCells="1" selectUnlockedCells="1"/>
  <mergeCells count="27">
    <mergeCell ref="A10:C10"/>
    <mergeCell ref="D10:I10"/>
    <mergeCell ref="A1:L1"/>
    <mergeCell ref="A2:L2"/>
    <mergeCell ref="A3:L3"/>
    <mergeCell ref="A4:L4"/>
    <mergeCell ref="A5:L5"/>
    <mergeCell ref="A7:C7"/>
    <mergeCell ref="D7:I7"/>
    <mergeCell ref="A8:C8"/>
    <mergeCell ref="D8:I8"/>
    <mergeCell ref="A9:C9"/>
    <mergeCell ref="D9:I9"/>
    <mergeCell ref="J9:L9"/>
    <mergeCell ref="A15:C15"/>
    <mergeCell ref="J16:L16"/>
    <mergeCell ref="A17:A20"/>
    <mergeCell ref="I17:I20"/>
    <mergeCell ref="D11:I11"/>
    <mergeCell ref="D35:F35"/>
    <mergeCell ref="J35:L35"/>
    <mergeCell ref="A24:C24"/>
    <mergeCell ref="J25:L25"/>
    <mergeCell ref="A26:A29"/>
    <mergeCell ref="I26:I29"/>
    <mergeCell ref="D33:F33"/>
    <mergeCell ref="J33:L33"/>
  </mergeCells>
  <printOptions horizontalCentered="1"/>
  <pageMargins left="0.59055118110236227" right="0.19685039370078741" top="0.63" bottom="0.38" header="0.5" footer="0.24"/>
  <pageSetup paperSize="9" scale="66"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53E34-E657-425F-A3F6-C96EAE487CB6}">
  <sheetPr>
    <tabColor theme="6" tint="0.39997558519241921"/>
    <pageSetUpPr fitToPage="1"/>
  </sheetPr>
  <dimension ref="A1:P41"/>
  <sheetViews>
    <sheetView view="pageBreakPreview" topLeftCell="A13" zoomScale="90" zoomScaleNormal="70" zoomScaleSheetLayoutView="90" workbookViewId="0">
      <selection activeCell="G32" sqref="G32"/>
    </sheetView>
  </sheetViews>
  <sheetFormatPr defaultColWidth="9.109375" defaultRowHeight="13.2" x14ac:dyDescent="0.25"/>
  <cols>
    <col min="1" max="1" width="7.44140625" style="32" customWidth="1"/>
    <col min="2" max="2" width="17.44140625" style="32" customWidth="1"/>
    <col min="3" max="3" width="7.33203125" style="32" customWidth="1"/>
    <col min="4" max="4" width="10.44140625" style="32" customWidth="1"/>
    <col min="5" max="5" width="7.44140625" style="32" customWidth="1"/>
    <col min="6" max="6" width="22.33203125" style="32" customWidth="1"/>
    <col min="7" max="7" width="30.44140625" style="32" customWidth="1"/>
    <col min="8" max="8" width="10.109375" style="32" customWidth="1"/>
    <col min="9" max="9" width="12.44140625" style="32" customWidth="1"/>
    <col min="10" max="10" width="3.88671875" style="32" hidden="1" customWidth="1"/>
    <col min="11" max="11" width="4.88671875" style="32" hidden="1" customWidth="1"/>
    <col min="12" max="12" width="15" style="32" hidden="1" customWidth="1"/>
    <col min="13" max="13" width="7" style="32" customWidth="1"/>
    <col min="14" max="14" width="11.33203125" style="32" customWidth="1"/>
    <col min="15" max="15" width="16.5546875" style="32" customWidth="1"/>
    <col min="16" max="16" width="17.6640625" style="32" customWidth="1"/>
    <col min="17" max="16384" width="9.109375" style="32"/>
  </cols>
  <sheetData>
    <row r="1" spans="1:16" x14ac:dyDescent="0.25">
      <c r="A1" s="683" t="s">
        <v>111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</row>
    <row r="2" spans="1:16" x14ac:dyDescent="0.25">
      <c r="A2" s="683" t="s">
        <v>196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16" ht="12.75" customHeight="1" x14ac:dyDescent="0.25">
      <c r="A3" s="683" t="s">
        <v>256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16" ht="12.75" customHeight="1" x14ac:dyDescent="0.25">
      <c r="A4" s="683" t="s">
        <v>112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6" x14ac:dyDescent="0.25">
      <c r="A5" s="683" t="s">
        <v>257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</row>
    <row r="6" spans="1:16" ht="9" customHeight="1" x14ac:dyDescent="0.25">
      <c r="P6" s="310"/>
    </row>
    <row r="7" spans="1:16" ht="27" customHeight="1" x14ac:dyDescent="0.3">
      <c r="A7" s="684" t="s">
        <v>195</v>
      </c>
      <c r="B7" s="684"/>
      <c r="C7" s="684"/>
      <c r="D7" s="685" t="s">
        <v>1</v>
      </c>
      <c r="E7" s="686"/>
      <c r="F7" s="686"/>
      <c r="G7" s="686"/>
      <c r="H7" s="686"/>
      <c r="I7" s="686"/>
      <c r="J7" s="686"/>
      <c r="K7" s="686"/>
      <c r="L7" s="686"/>
      <c r="M7" s="686"/>
      <c r="N7" s="684" t="s">
        <v>125</v>
      </c>
      <c r="O7" s="684"/>
      <c r="P7" s="684"/>
    </row>
    <row r="8" spans="1:16" ht="27.75" customHeight="1" x14ac:dyDescent="0.25">
      <c r="A8" s="680" t="s">
        <v>197</v>
      </c>
      <c r="B8" s="680"/>
      <c r="C8" s="681"/>
      <c r="D8" s="682" t="s">
        <v>198</v>
      </c>
      <c r="E8" s="682"/>
      <c r="F8" s="682"/>
      <c r="G8" s="682"/>
      <c r="H8" s="682"/>
      <c r="I8" s="682"/>
      <c r="J8" s="682"/>
      <c r="K8" s="682"/>
      <c r="L8" s="682"/>
      <c r="M8" s="682"/>
      <c r="N8" s="680" t="s">
        <v>20</v>
      </c>
      <c r="O8" s="680"/>
      <c r="P8" s="680"/>
    </row>
    <row r="9" spans="1:16" ht="15" x14ac:dyDescent="0.25">
      <c r="A9" s="700" t="s">
        <v>25</v>
      </c>
      <c r="B9" s="700"/>
      <c r="C9" s="700"/>
      <c r="D9" s="701" t="s">
        <v>258</v>
      </c>
      <c r="E9" s="702"/>
      <c r="F9" s="702"/>
      <c r="G9" s="702"/>
      <c r="H9" s="702"/>
      <c r="I9" s="702"/>
      <c r="J9" s="702"/>
      <c r="K9" s="702"/>
      <c r="L9" s="702"/>
      <c r="M9" s="703"/>
      <c r="N9" s="700" t="s">
        <v>2</v>
      </c>
      <c r="O9" s="700"/>
      <c r="P9" s="700"/>
    </row>
    <row r="10" spans="1:16" ht="15.6" x14ac:dyDescent="0.3">
      <c r="A10" s="699"/>
      <c r="B10" s="699"/>
      <c r="C10" s="699"/>
      <c r="D10" s="704" t="s">
        <v>201</v>
      </c>
      <c r="E10" s="685"/>
      <c r="F10" s="685"/>
      <c r="G10" s="685"/>
      <c r="H10" s="685"/>
      <c r="I10" s="685"/>
      <c r="J10" s="685"/>
      <c r="K10" s="685"/>
      <c r="L10" s="685"/>
      <c r="M10" s="705"/>
      <c r="N10" s="286" t="s">
        <v>3</v>
      </c>
      <c r="O10" s="286" t="s">
        <v>4</v>
      </c>
      <c r="P10" s="286" t="s">
        <v>5</v>
      </c>
    </row>
    <row r="11" spans="1:16" ht="15" x14ac:dyDescent="0.25">
      <c r="A11" s="699"/>
      <c r="B11" s="699"/>
      <c r="C11" s="699"/>
      <c r="D11" s="687" t="s">
        <v>64</v>
      </c>
      <c r="E11" s="687"/>
      <c r="F11" s="687"/>
      <c r="G11" s="687"/>
      <c r="H11" s="687"/>
      <c r="I11" s="687"/>
      <c r="J11" s="687"/>
      <c r="K11" s="687"/>
      <c r="L11" s="687"/>
      <c r="M11" s="687"/>
      <c r="N11" s="90">
        <v>159</v>
      </c>
      <c r="O11" s="90">
        <v>126</v>
      </c>
      <c r="P11" s="90">
        <v>73</v>
      </c>
    </row>
    <row r="12" spans="1:16" s="4" customFormat="1" x14ac:dyDescent="0.25">
      <c r="A12" s="21"/>
      <c r="B12" s="21"/>
      <c r="C12" s="21"/>
      <c r="N12" s="21"/>
      <c r="O12" s="21"/>
      <c r="P12" s="21"/>
    </row>
    <row r="13" spans="1:16" ht="13.8" x14ac:dyDescent="0.25">
      <c r="A13" s="694" t="s">
        <v>37</v>
      </c>
      <c r="B13" s="695"/>
      <c r="C13" s="695"/>
      <c r="D13" s="571"/>
      <c r="E13" s="593"/>
      <c r="F13" s="593"/>
      <c r="G13" s="593"/>
      <c r="H13" s="593"/>
      <c r="I13" s="593"/>
      <c r="J13" s="593"/>
      <c r="K13" s="593"/>
      <c r="L13" s="593"/>
      <c r="M13" s="593"/>
      <c r="N13" s="594"/>
      <c r="O13" s="594"/>
      <c r="P13" s="594"/>
    </row>
    <row r="14" spans="1:16" ht="13.8" x14ac:dyDescent="0.25">
      <c r="A14" s="695" t="s">
        <v>38</v>
      </c>
      <c r="B14" s="695"/>
      <c r="C14" s="695"/>
      <c r="D14" s="571"/>
      <c r="E14" s="593"/>
      <c r="F14" s="593"/>
      <c r="G14" s="593"/>
      <c r="H14" s="593"/>
      <c r="I14" s="593"/>
      <c r="J14" s="593"/>
      <c r="K14" s="593"/>
      <c r="L14" s="593"/>
      <c r="M14" s="593"/>
      <c r="N14" s="594"/>
      <c r="O14" s="594"/>
      <c r="P14" s="594"/>
    </row>
    <row r="15" spans="1:16" ht="13.8" x14ac:dyDescent="0.25">
      <c r="A15" s="575"/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</row>
    <row r="16" spans="1:16" ht="11.25" customHeight="1" x14ac:dyDescent="0.25">
      <c r="A16" s="688" t="s">
        <v>6</v>
      </c>
      <c r="B16" s="688" t="s">
        <v>61</v>
      </c>
      <c r="C16" s="688"/>
      <c r="D16" s="689" t="s">
        <v>7</v>
      </c>
      <c r="E16" s="691" t="s">
        <v>8</v>
      </c>
      <c r="F16" s="691" t="s">
        <v>9</v>
      </c>
      <c r="G16" s="691" t="s">
        <v>10</v>
      </c>
      <c r="H16" s="691" t="s">
        <v>11</v>
      </c>
      <c r="I16" s="691" t="s">
        <v>19</v>
      </c>
      <c r="J16" s="698" t="s">
        <v>19</v>
      </c>
      <c r="K16" s="698"/>
      <c r="L16" s="691" t="s">
        <v>22</v>
      </c>
      <c r="M16" s="691" t="s">
        <v>13</v>
      </c>
      <c r="N16" s="691" t="s">
        <v>14</v>
      </c>
      <c r="O16" s="691" t="s">
        <v>15</v>
      </c>
      <c r="P16" s="696"/>
    </row>
    <row r="17" spans="1:16" ht="13.8" x14ac:dyDescent="0.25">
      <c r="A17" s="688"/>
      <c r="B17" s="688"/>
      <c r="C17" s="688"/>
      <c r="D17" s="690"/>
      <c r="E17" s="692"/>
      <c r="F17" s="693"/>
      <c r="G17" s="692"/>
      <c r="H17" s="692"/>
      <c r="I17" s="692"/>
      <c r="J17" s="591" t="s">
        <v>21</v>
      </c>
      <c r="K17" s="591" t="s">
        <v>23</v>
      </c>
      <c r="L17" s="692"/>
      <c r="M17" s="692"/>
      <c r="N17" s="692"/>
      <c r="O17" s="692"/>
      <c r="P17" s="697"/>
    </row>
    <row r="18" spans="1:16" ht="18" customHeight="1" x14ac:dyDescent="0.25">
      <c r="A18" s="592">
        <v>1</v>
      </c>
      <c r="B18" s="369" t="s">
        <v>506</v>
      </c>
      <c r="C18" s="370"/>
      <c r="D18" s="324">
        <v>1990</v>
      </c>
      <c r="E18" s="324" t="s">
        <v>3</v>
      </c>
      <c r="F18" s="324" t="s">
        <v>243</v>
      </c>
      <c r="G18" s="606"/>
      <c r="H18" s="566"/>
      <c r="I18" s="324">
        <v>198</v>
      </c>
      <c r="J18" s="567"/>
      <c r="K18" s="567"/>
      <c r="L18" s="568"/>
      <c r="M18" s="565">
        <f t="shared" ref="M18:M36" si="0">IF(A18=1,20,IF(A18=2,18,IF(A18=3,16,IF(A18&gt;19,0,19-A18))))</f>
        <v>20</v>
      </c>
      <c r="N18" s="569" t="str">
        <f t="shared" ref="N18:N36" si="1">IF(AND(NOT(OR(E18="МСМК",E18="ЗМС")),I18&gt;=$N$11),"+МСМК",IF(AND(OR(E18="МСМК",E18="ЗМС"),I18&gt;=$N$11),"МСМК",IF(AND(NOT(OR(E18="МСМК",E18="МС",E18="ЗМС")),I18&gt;=$O$11),"+МС",IF(AND(OR(E18="МСМК",E18="МС",E18="ЗМС"),I18&gt;=$O$11),"МС",IF(AND(NOT(OR(E18="ЗМС",E18="МСМК",E18="МС",E18="КМС")),I18&gt;=$P$11),"+КМС",IF(AND(OR(E18="ЗМС",E18="МСМК",E18="МС",E18="КМС"),I18&gt;=$P$11),"КМС","-"))))))</f>
        <v>МСМК</v>
      </c>
      <c r="O18" s="371" t="s">
        <v>519</v>
      </c>
      <c r="P18" s="570"/>
    </row>
    <row r="19" spans="1:16" s="312" customFormat="1" ht="18.75" customHeight="1" x14ac:dyDescent="0.25">
      <c r="A19" s="592">
        <f>A18+1</f>
        <v>2</v>
      </c>
      <c r="B19" s="369" t="s">
        <v>164</v>
      </c>
      <c r="C19" s="370"/>
      <c r="D19" s="324">
        <v>1999</v>
      </c>
      <c r="E19" s="324" t="s">
        <v>3</v>
      </c>
      <c r="F19" s="324" t="s">
        <v>165</v>
      </c>
      <c r="G19" s="606" t="s">
        <v>166</v>
      </c>
      <c r="H19" s="566"/>
      <c r="I19" s="324">
        <v>192</v>
      </c>
      <c r="J19" s="567"/>
      <c r="K19" s="567"/>
      <c r="L19" s="568"/>
      <c r="M19" s="565">
        <f t="shared" si="0"/>
        <v>18</v>
      </c>
      <c r="N19" s="569" t="str">
        <f t="shared" si="1"/>
        <v>МСМК</v>
      </c>
      <c r="O19" s="371" t="s">
        <v>167</v>
      </c>
      <c r="P19" s="570"/>
    </row>
    <row r="20" spans="1:16" s="312" customFormat="1" ht="15.75" customHeight="1" x14ac:dyDescent="0.25">
      <c r="A20" s="592">
        <f t="shared" ref="A20:A36" si="2">A19+1</f>
        <v>3</v>
      </c>
      <c r="B20" s="369" t="s">
        <v>161</v>
      </c>
      <c r="C20" s="370"/>
      <c r="D20" s="324">
        <v>1984</v>
      </c>
      <c r="E20" s="324" t="s">
        <v>3</v>
      </c>
      <c r="F20" s="324" t="s">
        <v>149</v>
      </c>
      <c r="G20" s="606" t="s">
        <v>150</v>
      </c>
      <c r="H20" s="566"/>
      <c r="I20" s="324">
        <v>189</v>
      </c>
      <c r="J20" s="567"/>
      <c r="K20" s="567"/>
      <c r="L20" s="568"/>
      <c r="M20" s="565">
        <f t="shared" si="0"/>
        <v>16</v>
      </c>
      <c r="N20" s="569" t="str">
        <f t="shared" si="1"/>
        <v>МСМК</v>
      </c>
      <c r="O20" s="371" t="s">
        <v>153</v>
      </c>
      <c r="P20" s="570"/>
    </row>
    <row r="21" spans="1:16" s="312" customFormat="1" ht="15.75" customHeight="1" x14ac:dyDescent="0.25">
      <c r="A21" s="592">
        <f t="shared" si="2"/>
        <v>4</v>
      </c>
      <c r="B21" s="369" t="s">
        <v>507</v>
      </c>
      <c r="C21" s="370"/>
      <c r="D21" s="324">
        <v>1991</v>
      </c>
      <c r="E21" s="324" t="s">
        <v>3</v>
      </c>
      <c r="F21" s="324" t="s">
        <v>508</v>
      </c>
      <c r="G21" s="606" t="s">
        <v>384</v>
      </c>
      <c r="H21" s="566"/>
      <c r="I21" s="324">
        <v>183</v>
      </c>
      <c r="J21" s="567"/>
      <c r="K21" s="567"/>
      <c r="L21" s="568"/>
      <c r="M21" s="565">
        <f t="shared" si="0"/>
        <v>15</v>
      </c>
      <c r="N21" s="569" t="str">
        <f t="shared" si="1"/>
        <v>МСМК</v>
      </c>
      <c r="O21" s="371" t="s">
        <v>520</v>
      </c>
      <c r="P21" s="570"/>
    </row>
    <row r="22" spans="1:16" s="312" customFormat="1" ht="15.75" customHeight="1" x14ac:dyDescent="0.25">
      <c r="A22" s="592">
        <f t="shared" si="2"/>
        <v>5</v>
      </c>
      <c r="B22" s="369" t="s">
        <v>509</v>
      </c>
      <c r="C22" s="370"/>
      <c r="D22" s="324">
        <v>2001</v>
      </c>
      <c r="E22" s="324" t="s">
        <v>5</v>
      </c>
      <c r="F22" s="324" t="s">
        <v>285</v>
      </c>
      <c r="G22" s="606" t="s">
        <v>510</v>
      </c>
      <c r="H22" s="566"/>
      <c r="I22" s="324">
        <v>181</v>
      </c>
      <c r="J22" s="567"/>
      <c r="K22" s="567"/>
      <c r="L22" s="568"/>
      <c r="M22" s="565">
        <f t="shared" si="0"/>
        <v>14</v>
      </c>
      <c r="N22" s="569" t="str">
        <f t="shared" si="1"/>
        <v>+МСМК</v>
      </c>
      <c r="O22" s="371" t="s">
        <v>521</v>
      </c>
      <c r="P22" s="570"/>
    </row>
    <row r="23" spans="1:16" s="312" customFormat="1" ht="15.75" customHeight="1" x14ac:dyDescent="0.25">
      <c r="A23" s="592">
        <f t="shared" si="2"/>
        <v>6</v>
      </c>
      <c r="B23" s="369" t="s">
        <v>511</v>
      </c>
      <c r="C23" s="370"/>
      <c r="D23" s="324">
        <v>1997</v>
      </c>
      <c r="E23" s="324" t="s">
        <v>4</v>
      </c>
      <c r="F23" s="324" t="s">
        <v>286</v>
      </c>
      <c r="G23" s="606" t="s">
        <v>388</v>
      </c>
      <c r="H23" s="566"/>
      <c r="I23" s="324">
        <v>166</v>
      </c>
      <c r="J23" s="567"/>
      <c r="K23" s="567"/>
      <c r="L23" s="568"/>
      <c r="M23" s="565">
        <f t="shared" si="0"/>
        <v>13</v>
      </c>
      <c r="N23" s="569" t="str">
        <f t="shared" si="1"/>
        <v>+МСМК</v>
      </c>
      <c r="O23" s="371" t="s">
        <v>522</v>
      </c>
      <c r="P23" s="570"/>
    </row>
    <row r="24" spans="1:16" s="312" customFormat="1" ht="15.75" customHeight="1" x14ac:dyDescent="0.25">
      <c r="A24" s="592">
        <f t="shared" si="2"/>
        <v>7</v>
      </c>
      <c r="B24" s="369" t="s">
        <v>487</v>
      </c>
      <c r="C24" s="370"/>
      <c r="D24" s="324">
        <v>1974</v>
      </c>
      <c r="E24" s="324" t="s">
        <v>3</v>
      </c>
      <c r="F24" s="324" t="s">
        <v>229</v>
      </c>
      <c r="G24" s="606" t="s">
        <v>432</v>
      </c>
      <c r="H24" s="566"/>
      <c r="I24" s="324">
        <v>161</v>
      </c>
      <c r="J24" s="567"/>
      <c r="K24" s="567"/>
      <c r="L24" s="568"/>
      <c r="M24" s="565">
        <f t="shared" si="0"/>
        <v>12</v>
      </c>
      <c r="N24" s="569" t="str">
        <f t="shared" si="1"/>
        <v>МСМК</v>
      </c>
      <c r="O24" s="371" t="s">
        <v>358</v>
      </c>
      <c r="P24" s="570"/>
    </row>
    <row r="25" spans="1:16" s="312" customFormat="1" ht="15.75" customHeight="1" x14ac:dyDescent="0.25">
      <c r="A25" s="592">
        <f t="shared" si="2"/>
        <v>8</v>
      </c>
      <c r="B25" s="369" t="s">
        <v>512</v>
      </c>
      <c r="C25" s="370"/>
      <c r="D25" s="324">
        <v>1986</v>
      </c>
      <c r="E25" s="324" t="s">
        <v>4</v>
      </c>
      <c r="F25" s="324" t="s">
        <v>273</v>
      </c>
      <c r="G25" s="606" t="s">
        <v>384</v>
      </c>
      <c r="H25" s="566"/>
      <c r="I25" s="324">
        <v>160</v>
      </c>
      <c r="J25" s="567"/>
      <c r="K25" s="567"/>
      <c r="L25" s="568"/>
      <c r="M25" s="565">
        <f t="shared" si="0"/>
        <v>11</v>
      </c>
      <c r="N25" s="569" t="str">
        <f t="shared" si="1"/>
        <v>+МСМК</v>
      </c>
      <c r="O25" s="371" t="s">
        <v>523</v>
      </c>
      <c r="P25" s="570"/>
    </row>
    <row r="26" spans="1:16" s="312" customFormat="1" ht="15.75" customHeight="1" x14ac:dyDescent="0.25">
      <c r="A26" s="592">
        <f t="shared" si="2"/>
        <v>9</v>
      </c>
      <c r="B26" s="369" t="s">
        <v>159</v>
      </c>
      <c r="C26" s="370"/>
      <c r="D26" s="324">
        <v>2003</v>
      </c>
      <c r="E26" s="324" t="s">
        <v>4</v>
      </c>
      <c r="F26" s="324" t="s">
        <v>149</v>
      </c>
      <c r="G26" s="606" t="s">
        <v>150</v>
      </c>
      <c r="H26" s="566"/>
      <c r="I26" s="324">
        <v>137</v>
      </c>
      <c r="J26" s="567"/>
      <c r="K26" s="567"/>
      <c r="L26" s="568"/>
      <c r="M26" s="565">
        <f t="shared" si="0"/>
        <v>10</v>
      </c>
      <c r="N26" s="569" t="str">
        <f t="shared" si="1"/>
        <v>МС</v>
      </c>
      <c r="O26" s="371" t="s">
        <v>151</v>
      </c>
      <c r="P26" s="570"/>
    </row>
    <row r="27" spans="1:16" s="312" customFormat="1" ht="15.75" customHeight="1" x14ac:dyDescent="0.25">
      <c r="A27" s="592">
        <f t="shared" si="2"/>
        <v>10</v>
      </c>
      <c r="B27" s="369" t="s">
        <v>513</v>
      </c>
      <c r="C27" s="370"/>
      <c r="D27" s="324">
        <v>2003</v>
      </c>
      <c r="E27" s="324" t="s">
        <v>4</v>
      </c>
      <c r="F27" s="324" t="s">
        <v>281</v>
      </c>
      <c r="G27" s="606"/>
      <c r="H27" s="566"/>
      <c r="I27" s="324">
        <v>136</v>
      </c>
      <c r="J27" s="567"/>
      <c r="K27" s="567"/>
      <c r="L27" s="568"/>
      <c r="M27" s="565">
        <f t="shared" si="0"/>
        <v>9</v>
      </c>
      <c r="N27" s="569" t="str">
        <f t="shared" si="1"/>
        <v>МС</v>
      </c>
      <c r="O27" s="371" t="s">
        <v>524</v>
      </c>
      <c r="P27" s="570"/>
    </row>
    <row r="28" spans="1:16" s="312" customFormat="1" ht="15.75" customHeight="1" x14ac:dyDescent="0.25">
      <c r="A28" s="592">
        <f t="shared" si="2"/>
        <v>11</v>
      </c>
      <c r="B28" s="369" t="s">
        <v>488</v>
      </c>
      <c r="C28" s="370"/>
      <c r="D28" s="324">
        <v>1990</v>
      </c>
      <c r="E28" s="324" t="s">
        <v>4</v>
      </c>
      <c r="F28" s="324" t="s">
        <v>294</v>
      </c>
      <c r="G28" s="606"/>
      <c r="H28" s="566"/>
      <c r="I28" s="324">
        <v>133</v>
      </c>
      <c r="J28" s="567"/>
      <c r="K28" s="567"/>
      <c r="L28" s="568"/>
      <c r="M28" s="565">
        <f t="shared" si="0"/>
        <v>8</v>
      </c>
      <c r="N28" s="569" t="str">
        <f t="shared" si="1"/>
        <v>МС</v>
      </c>
      <c r="O28" s="371" t="s">
        <v>489</v>
      </c>
      <c r="P28" s="570"/>
    </row>
    <row r="29" spans="1:16" s="312" customFormat="1" ht="15.75" customHeight="1" x14ac:dyDescent="0.25">
      <c r="A29" s="592">
        <f t="shared" si="2"/>
        <v>12</v>
      </c>
      <c r="B29" s="369" t="s">
        <v>168</v>
      </c>
      <c r="C29" s="370"/>
      <c r="D29" s="324">
        <v>1997</v>
      </c>
      <c r="E29" s="324" t="s">
        <v>4</v>
      </c>
      <c r="F29" s="324" t="s">
        <v>165</v>
      </c>
      <c r="G29" s="606" t="s">
        <v>170</v>
      </c>
      <c r="H29" s="566"/>
      <c r="I29" s="324">
        <v>121</v>
      </c>
      <c r="J29" s="567"/>
      <c r="K29" s="567"/>
      <c r="L29" s="568"/>
      <c r="M29" s="565">
        <f t="shared" si="0"/>
        <v>7</v>
      </c>
      <c r="N29" s="569" t="str">
        <f t="shared" si="1"/>
        <v>КМС</v>
      </c>
      <c r="O29" s="371" t="s">
        <v>167</v>
      </c>
      <c r="P29" s="570"/>
    </row>
    <row r="30" spans="1:16" s="312" customFormat="1" ht="15.75" customHeight="1" x14ac:dyDescent="0.25">
      <c r="A30" s="592">
        <f t="shared" si="2"/>
        <v>13</v>
      </c>
      <c r="B30" s="610" t="s">
        <v>160</v>
      </c>
      <c r="C30" s="370"/>
      <c r="D30" s="583">
        <v>2004</v>
      </c>
      <c r="E30" s="324" t="s">
        <v>4</v>
      </c>
      <c r="F30" s="324" t="s">
        <v>149</v>
      </c>
      <c r="G30" s="606" t="s">
        <v>150</v>
      </c>
      <c r="H30" s="566"/>
      <c r="I30" s="324"/>
      <c r="J30" s="567"/>
      <c r="K30" s="567"/>
      <c r="L30" s="568"/>
      <c r="M30" s="565"/>
      <c r="N30" s="569"/>
      <c r="O30" s="623" t="s">
        <v>151</v>
      </c>
      <c r="P30" s="570"/>
    </row>
    <row r="31" spans="1:16" s="312" customFormat="1" ht="15.75" customHeight="1" x14ac:dyDescent="0.25">
      <c r="A31" s="592">
        <f t="shared" si="2"/>
        <v>14</v>
      </c>
      <c r="B31" s="369" t="s">
        <v>515</v>
      </c>
      <c r="C31" s="370"/>
      <c r="D31" s="324">
        <v>1996</v>
      </c>
      <c r="E31" s="324" t="s">
        <v>5</v>
      </c>
      <c r="F31" s="324" t="s">
        <v>292</v>
      </c>
      <c r="G31" s="606"/>
      <c r="H31" s="566"/>
      <c r="I31" s="324">
        <v>108</v>
      </c>
      <c r="J31" s="567"/>
      <c r="K31" s="567"/>
      <c r="L31" s="568"/>
      <c r="M31" s="565">
        <f t="shared" si="0"/>
        <v>5</v>
      </c>
      <c r="N31" s="569" t="str">
        <f t="shared" si="1"/>
        <v>КМС</v>
      </c>
      <c r="O31" s="371" t="s">
        <v>347</v>
      </c>
      <c r="P31" s="570"/>
    </row>
    <row r="32" spans="1:16" s="312" customFormat="1" ht="15.75" customHeight="1" x14ac:dyDescent="0.25">
      <c r="A32" s="592">
        <f t="shared" si="2"/>
        <v>15</v>
      </c>
      <c r="B32" s="369" t="s">
        <v>516</v>
      </c>
      <c r="C32" s="370"/>
      <c r="D32" s="324">
        <v>1992</v>
      </c>
      <c r="E32" s="324" t="s">
        <v>5</v>
      </c>
      <c r="F32" s="324" t="s">
        <v>243</v>
      </c>
      <c r="G32" s="606"/>
      <c r="H32" s="566"/>
      <c r="I32" s="324">
        <v>106</v>
      </c>
      <c r="J32" s="567"/>
      <c r="K32" s="567"/>
      <c r="L32" s="568"/>
      <c r="M32" s="565">
        <f t="shared" si="0"/>
        <v>4</v>
      </c>
      <c r="N32" s="569" t="str">
        <f t="shared" si="1"/>
        <v>КМС</v>
      </c>
      <c r="O32" s="371" t="s">
        <v>526</v>
      </c>
      <c r="P32" s="570"/>
    </row>
    <row r="33" spans="1:16" s="312" customFormat="1" ht="15.75" customHeight="1" x14ac:dyDescent="0.25">
      <c r="A33" s="592">
        <f t="shared" si="2"/>
        <v>16</v>
      </c>
      <c r="B33" s="369" t="s">
        <v>179</v>
      </c>
      <c r="C33" s="370"/>
      <c r="D33" s="324">
        <v>1981</v>
      </c>
      <c r="E33" s="324" t="s">
        <v>5</v>
      </c>
      <c r="F33" s="324" t="s">
        <v>174</v>
      </c>
      <c r="G33" s="606"/>
      <c r="H33" s="566"/>
      <c r="I33" s="324">
        <v>97</v>
      </c>
      <c r="J33" s="567"/>
      <c r="K33" s="567"/>
      <c r="L33" s="568"/>
      <c r="M33" s="565">
        <f t="shared" si="0"/>
        <v>3</v>
      </c>
      <c r="N33" s="569" t="str">
        <f t="shared" si="1"/>
        <v>КМС</v>
      </c>
      <c r="O33" s="371" t="s">
        <v>180</v>
      </c>
      <c r="P33" s="570"/>
    </row>
    <row r="34" spans="1:16" s="312" customFormat="1" ht="15.75" customHeight="1" x14ac:dyDescent="0.25">
      <c r="A34" s="592">
        <f t="shared" si="2"/>
        <v>17</v>
      </c>
      <c r="B34" s="369" t="s">
        <v>517</v>
      </c>
      <c r="C34" s="370"/>
      <c r="D34" s="324">
        <v>1991</v>
      </c>
      <c r="E34" s="324" t="s">
        <v>5</v>
      </c>
      <c r="F34" s="324" t="s">
        <v>292</v>
      </c>
      <c r="G34" s="606"/>
      <c r="H34" s="566"/>
      <c r="I34" s="324">
        <v>95</v>
      </c>
      <c r="J34" s="567"/>
      <c r="K34" s="567"/>
      <c r="L34" s="568"/>
      <c r="M34" s="565">
        <f t="shared" si="0"/>
        <v>2</v>
      </c>
      <c r="N34" s="569" t="str">
        <f t="shared" si="1"/>
        <v>КМС</v>
      </c>
      <c r="O34" s="371" t="s">
        <v>527</v>
      </c>
      <c r="P34" s="570"/>
    </row>
    <row r="35" spans="1:16" s="312" customFormat="1" ht="15.75" customHeight="1" x14ac:dyDescent="0.25">
      <c r="A35" s="592">
        <f t="shared" si="2"/>
        <v>18</v>
      </c>
      <c r="B35" s="369" t="s">
        <v>374</v>
      </c>
      <c r="C35" s="370"/>
      <c r="D35" s="324">
        <v>2003</v>
      </c>
      <c r="E35" s="324" t="s">
        <v>5</v>
      </c>
      <c r="F35" s="324" t="s">
        <v>203</v>
      </c>
      <c r="G35" s="324"/>
      <c r="H35" s="566"/>
      <c r="I35" s="324">
        <v>80</v>
      </c>
      <c r="J35" s="567"/>
      <c r="K35" s="567"/>
      <c r="L35" s="568"/>
      <c r="M35" s="565">
        <f t="shared" si="0"/>
        <v>1</v>
      </c>
      <c r="N35" s="569" t="str">
        <f t="shared" si="1"/>
        <v>КМС</v>
      </c>
      <c r="O35" s="371" t="s">
        <v>367</v>
      </c>
      <c r="P35" s="570"/>
    </row>
    <row r="36" spans="1:16" s="312" customFormat="1" ht="15.75" customHeight="1" x14ac:dyDescent="0.25">
      <c r="A36" s="592">
        <f t="shared" si="2"/>
        <v>19</v>
      </c>
      <c r="B36" s="369" t="s">
        <v>373</v>
      </c>
      <c r="C36" s="370"/>
      <c r="D36" s="324">
        <v>2003</v>
      </c>
      <c r="E36" s="324" t="s">
        <v>5</v>
      </c>
      <c r="F36" s="324" t="s">
        <v>203</v>
      </c>
      <c r="G36" s="324"/>
      <c r="H36" s="566"/>
      <c r="I36" s="324">
        <v>70</v>
      </c>
      <c r="J36" s="567"/>
      <c r="K36" s="567"/>
      <c r="L36" s="568"/>
      <c r="M36" s="565">
        <f t="shared" si="0"/>
        <v>0</v>
      </c>
      <c r="N36" s="569" t="str">
        <f t="shared" si="1"/>
        <v>-</v>
      </c>
      <c r="O36" s="371" t="s">
        <v>367</v>
      </c>
      <c r="P36" s="570"/>
    </row>
    <row r="37" spans="1:16" s="312" customFormat="1" ht="15.75" customHeight="1" x14ac:dyDescent="0.25">
      <c r="A37" s="600"/>
      <c r="B37" s="558"/>
      <c r="C37" s="559"/>
      <c r="D37" s="560"/>
      <c r="E37" s="560"/>
      <c r="F37" s="560"/>
      <c r="G37" s="560"/>
      <c r="H37" s="586"/>
      <c r="I37" s="560"/>
      <c r="J37" s="587"/>
      <c r="K37" s="587"/>
      <c r="L37" s="588"/>
      <c r="M37" s="588"/>
      <c r="N37" s="589"/>
      <c r="O37" s="559"/>
      <c r="P37" s="590"/>
    </row>
    <row r="38" spans="1:16" ht="13.8" x14ac:dyDescent="0.25">
      <c r="A38" s="575"/>
      <c r="B38" s="575"/>
      <c r="C38" s="575"/>
      <c r="D38" s="575"/>
      <c r="E38" s="575"/>
      <c r="F38" s="575"/>
      <c r="G38" s="575"/>
      <c r="H38" s="573"/>
      <c r="I38" s="573"/>
      <c r="J38" s="573"/>
      <c r="K38" s="573"/>
      <c r="L38" s="573"/>
      <c r="M38" s="573"/>
      <c r="N38" s="573"/>
      <c r="O38" s="573"/>
      <c r="P38" s="573"/>
    </row>
    <row r="39" spans="1:16" ht="13.8" x14ac:dyDescent="0.25">
      <c r="A39" s="572" t="s">
        <v>16</v>
      </c>
      <c r="B39" s="573"/>
      <c r="C39" s="574"/>
      <c r="D39" s="707" t="s">
        <v>254</v>
      </c>
      <c r="E39" s="707"/>
      <c r="F39" s="707"/>
      <c r="G39" s="572"/>
      <c r="H39" s="706" t="s">
        <v>92</v>
      </c>
      <c r="I39" s="707"/>
      <c r="J39" s="573"/>
      <c r="K39" s="573"/>
      <c r="L39" s="573"/>
      <c r="M39" s="573"/>
      <c r="N39" s="575"/>
      <c r="O39" s="708" t="s">
        <v>259</v>
      </c>
      <c r="P39" s="708"/>
    </row>
    <row r="40" spans="1:16" ht="9.6" customHeight="1" x14ac:dyDescent="0.25">
      <c r="A40" s="572"/>
      <c r="B40" s="573"/>
      <c r="C40" s="573"/>
      <c r="D40" s="576"/>
      <c r="E40" s="577"/>
      <c r="F40" s="578"/>
      <c r="G40" s="572"/>
      <c r="H40" s="579"/>
      <c r="I40" s="573"/>
      <c r="J40" s="573"/>
      <c r="K40" s="573"/>
      <c r="L40" s="575"/>
      <c r="M40" s="580"/>
      <c r="N40" s="575"/>
      <c r="O40" s="575"/>
      <c r="P40" s="575"/>
    </row>
    <row r="41" spans="1:16" ht="13.8" x14ac:dyDescent="0.25">
      <c r="A41" s="572" t="s">
        <v>17</v>
      </c>
      <c r="B41" s="573"/>
      <c r="C41" s="574"/>
      <c r="D41" s="707" t="s">
        <v>255</v>
      </c>
      <c r="E41" s="707"/>
      <c r="F41" s="707"/>
      <c r="G41" s="572"/>
      <c r="H41" s="572" t="s">
        <v>93</v>
      </c>
      <c r="I41" s="572"/>
      <c r="J41" s="573"/>
      <c r="K41" s="573"/>
      <c r="L41" s="575"/>
      <c r="M41" s="580"/>
      <c r="N41" s="575"/>
      <c r="O41" s="708" t="s">
        <v>260</v>
      </c>
      <c r="P41" s="708"/>
    </row>
  </sheetData>
  <sheetProtection selectLockedCells="1" selectUnlockedCells="1"/>
  <autoFilter ref="A16:P17" xr:uid="{00000000-0009-0000-0000-000001000000}">
    <filterColumn colId="1" showButton="0"/>
    <filterColumn colId="2" showButton="0"/>
    <filterColumn colId="9" showButton="0"/>
    <filterColumn colId="14" showButton="0"/>
    <sortState xmlns:xlrd2="http://schemas.microsoft.com/office/spreadsheetml/2017/richdata2" ref="A19:P25">
      <sortCondition ref="A16:A17"/>
    </sortState>
  </autoFilter>
  <mergeCells count="37">
    <mergeCell ref="A7:C7"/>
    <mergeCell ref="D7:M7"/>
    <mergeCell ref="N7:P7"/>
    <mergeCell ref="A1:P1"/>
    <mergeCell ref="A2:P2"/>
    <mergeCell ref="A3:P3"/>
    <mergeCell ref="A4:P4"/>
    <mergeCell ref="A5:P5"/>
    <mergeCell ref="A8:C8"/>
    <mergeCell ref="D8:M8"/>
    <mergeCell ref="N8:P8"/>
    <mergeCell ref="A9:C9"/>
    <mergeCell ref="D9:M9"/>
    <mergeCell ref="N9:P9"/>
    <mergeCell ref="A16:A17"/>
    <mergeCell ref="B16:C17"/>
    <mergeCell ref="D16:D17"/>
    <mergeCell ref="E16:E17"/>
    <mergeCell ref="F16:F17"/>
    <mergeCell ref="A10:C11"/>
    <mergeCell ref="D10:M10"/>
    <mergeCell ref="D11:M11"/>
    <mergeCell ref="A13:C13"/>
    <mergeCell ref="A14:C14"/>
    <mergeCell ref="D41:F41"/>
    <mergeCell ref="O41:P41"/>
    <mergeCell ref="G16:G17"/>
    <mergeCell ref="H16:H17"/>
    <mergeCell ref="I16:I17"/>
    <mergeCell ref="J16:K16"/>
    <mergeCell ref="L16:L17"/>
    <mergeCell ref="M16:M17"/>
    <mergeCell ref="N16:N17"/>
    <mergeCell ref="O16:P17"/>
    <mergeCell ref="D39:F39"/>
    <mergeCell ref="H39:I39"/>
    <mergeCell ref="O39:P39"/>
  </mergeCells>
  <printOptions horizontalCentered="1"/>
  <pageMargins left="0.59055118110236227" right="0.19685039370078741" top="0.59055118110236227" bottom="0.59055118110236227" header="0" footer="0"/>
  <pageSetup paperSize="9" scale="79" firstPageNumber="0" fitToHeight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AB97-3B7E-4393-9781-2A61917C9DC9}">
  <sheetPr>
    <tabColor theme="6" tint="0.39997558519241921"/>
    <pageSetUpPr fitToPage="1"/>
  </sheetPr>
  <dimension ref="A1:Q35"/>
  <sheetViews>
    <sheetView view="pageBreakPreview" topLeftCell="A10" zoomScale="90" zoomScaleNormal="70" zoomScaleSheetLayoutView="90" workbookViewId="0">
      <selection activeCell="G27" sqref="G27"/>
    </sheetView>
  </sheetViews>
  <sheetFormatPr defaultColWidth="9.109375" defaultRowHeight="13.2" x14ac:dyDescent="0.25"/>
  <cols>
    <col min="1" max="1" width="7" style="32" customWidth="1"/>
    <col min="2" max="2" width="17.44140625" style="32" customWidth="1"/>
    <col min="3" max="3" width="7.33203125" style="32" customWidth="1"/>
    <col min="4" max="4" width="10.44140625" style="32" customWidth="1"/>
    <col min="5" max="5" width="7.44140625" style="32" customWidth="1"/>
    <col min="6" max="6" width="22.33203125" style="32" customWidth="1"/>
    <col min="7" max="7" width="30.44140625" style="32" customWidth="1"/>
    <col min="8" max="8" width="10.109375" style="32" customWidth="1"/>
    <col min="9" max="9" width="12.44140625" style="32" customWidth="1"/>
    <col min="10" max="10" width="3.88671875" style="32" hidden="1" customWidth="1"/>
    <col min="11" max="11" width="4.88671875" style="32" hidden="1" customWidth="1"/>
    <col min="12" max="12" width="15" style="32" hidden="1" customWidth="1"/>
    <col min="13" max="13" width="7" style="32" customWidth="1"/>
    <col min="14" max="14" width="11.33203125" style="32" customWidth="1"/>
    <col min="15" max="15" width="17.5546875" style="32" customWidth="1"/>
    <col min="16" max="16" width="17.6640625" style="32" customWidth="1"/>
    <col min="17" max="16384" width="9.109375" style="32"/>
  </cols>
  <sheetData>
    <row r="1" spans="1:17" x14ac:dyDescent="0.25">
      <c r="A1" s="683" t="s">
        <v>111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</row>
    <row r="2" spans="1:17" x14ac:dyDescent="0.25">
      <c r="A2" s="683" t="s">
        <v>196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17" ht="12.75" customHeight="1" x14ac:dyDescent="0.25">
      <c r="A3" s="683" t="s">
        <v>256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17" ht="12.75" customHeight="1" x14ac:dyDescent="0.25">
      <c r="A4" s="683" t="s">
        <v>112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7" x14ac:dyDescent="0.25">
      <c r="A5" s="683" t="s">
        <v>257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</row>
    <row r="6" spans="1:17" ht="9" customHeight="1" x14ac:dyDescent="0.25">
      <c r="P6" s="310"/>
    </row>
    <row r="7" spans="1:17" ht="27" customHeight="1" x14ac:dyDescent="0.3">
      <c r="A7" s="684" t="s">
        <v>195</v>
      </c>
      <c r="B7" s="684"/>
      <c r="C7" s="684"/>
      <c r="D7" s="685" t="s">
        <v>1</v>
      </c>
      <c r="E7" s="686"/>
      <c r="F7" s="686"/>
      <c r="G7" s="686"/>
      <c r="H7" s="686"/>
      <c r="I7" s="686"/>
      <c r="J7" s="686"/>
      <c r="K7" s="686"/>
      <c r="L7" s="686"/>
      <c r="M7" s="686"/>
      <c r="N7" s="684" t="s">
        <v>125</v>
      </c>
      <c r="O7" s="684"/>
      <c r="P7" s="684"/>
    </row>
    <row r="8" spans="1:17" ht="27.75" customHeight="1" x14ac:dyDescent="0.25">
      <c r="A8" s="680" t="s">
        <v>197</v>
      </c>
      <c r="B8" s="680"/>
      <c r="C8" s="681"/>
      <c r="D8" s="682" t="s">
        <v>198</v>
      </c>
      <c r="E8" s="682"/>
      <c r="F8" s="682"/>
      <c r="G8" s="682"/>
      <c r="H8" s="682"/>
      <c r="I8" s="682"/>
      <c r="J8" s="682"/>
      <c r="K8" s="682"/>
      <c r="L8" s="682"/>
      <c r="M8" s="682"/>
      <c r="N8" s="680" t="s">
        <v>20</v>
      </c>
      <c r="O8" s="680"/>
      <c r="P8" s="680"/>
    </row>
    <row r="9" spans="1:17" ht="15" x14ac:dyDescent="0.25">
      <c r="A9" s="700" t="s">
        <v>25</v>
      </c>
      <c r="B9" s="700"/>
      <c r="C9" s="700"/>
      <c r="D9" s="701" t="s">
        <v>258</v>
      </c>
      <c r="E9" s="702"/>
      <c r="F9" s="702"/>
      <c r="G9" s="702"/>
      <c r="H9" s="702"/>
      <c r="I9" s="702"/>
      <c r="J9" s="702"/>
      <c r="K9" s="702"/>
      <c r="L9" s="702"/>
      <c r="M9" s="703"/>
      <c r="N9" s="700" t="s">
        <v>2</v>
      </c>
      <c r="O9" s="700"/>
      <c r="P9" s="700"/>
    </row>
    <row r="10" spans="1:17" ht="15.6" x14ac:dyDescent="0.3">
      <c r="A10" s="699"/>
      <c r="B10" s="699"/>
      <c r="C10" s="699"/>
      <c r="D10" s="704" t="s">
        <v>201</v>
      </c>
      <c r="E10" s="685"/>
      <c r="F10" s="685"/>
      <c r="G10" s="685"/>
      <c r="H10" s="685"/>
      <c r="I10" s="685"/>
      <c r="J10" s="685"/>
      <c r="K10" s="685"/>
      <c r="L10" s="685"/>
      <c r="M10" s="705"/>
      <c r="N10" s="286" t="s">
        <v>3</v>
      </c>
      <c r="O10" s="286" t="s">
        <v>4</v>
      </c>
      <c r="P10" s="286" t="s">
        <v>5</v>
      </c>
    </row>
    <row r="11" spans="1:17" ht="15" x14ac:dyDescent="0.25">
      <c r="A11" s="699"/>
      <c r="B11" s="699"/>
      <c r="C11" s="699"/>
      <c r="D11" s="687" t="s">
        <v>680</v>
      </c>
      <c r="E11" s="687"/>
      <c r="F11" s="687"/>
      <c r="G11" s="687"/>
      <c r="H11" s="687"/>
      <c r="I11" s="687"/>
      <c r="J11" s="687"/>
      <c r="K11" s="687"/>
      <c r="L11" s="687"/>
      <c r="M11" s="687"/>
      <c r="N11" s="44"/>
      <c r="O11" s="89"/>
      <c r="P11" s="88"/>
    </row>
    <row r="12" spans="1:17" s="4" customFormat="1" x14ac:dyDescent="0.25">
      <c r="A12" s="21"/>
      <c r="B12" s="21"/>
      <c r="C12" s="21"/>
      <c r="N12" s="21"/>
      <c r="O12" s="21"/>
      <c r="P12" s="21"/>
    </row>
    <row r="13" spans="1:17" ht="13.8" x14ac:dyDescent="0.25">
      <c r="A13" s="694" t="s">
        <v>37</v>
      </c>
      <c r="B13" s="695"/>
      <c r="C13" s="695"/>
      <c r="D13" s="571"/>
      <c r="E13" s="593"/>
      <c r="F13" s="593"/>
      <c r="G13" s="593"/>
      <c r="H13" s="593"/>
      <c r="I13" s="593"/>
      <c r="J13" s="593"/>
      <c r="K13" s="593"/>
      <c r="L13" s="593"/>
      <c r="M13" s="593"/>
      <c r="N13" s="594"/>
      <c r="O13" s="594"/>
      <c r="P13" s="594"/>
      <c r="Q13" s="575"/>
    </row>
    <row r="14" spans="1:17" ht="13.8" x14ac:dyDescent="0.25">
      <c r="A14" s="695" t="s">
        <v>38</v>
      </c>
      <c r="B14" s="695"/>
      <c r="C14" s="695"/>
      <c r="D14" s="571"/>
      <c r="E14" s="593"/>
      <c r="F14" s="593"/>
      <c r="G14" s="593"/>
      <c r="H14" s="593"/>
      <c r="I14" s="593"/>
      <c r="J14" s="593"/>
      <c r="K14" s="593"/>
      <c r="L14" s="593"/>
      <c r="M14" s="593"/>
      <c r="N14" s="594"/>
      <c r="O14" s="594"/>
      <c r="P14" s="594"/>
      <c r="Q14" s="575"/>
    </row>
    <row r="15" spans="1:17" ht="13.8" x14ac:dyDescent="0.25">
      <c r="A15" s="575"/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</row>
    <row r="16" spans="1:17" ht="11.25" customHeight="1" x14ac:dyDescent="0.25">
      <c r="A16" s="688" t="s">
        <v>6</v>
      </c>
      <c r="B16" s="688" t="s">
        <v>61</v>
      </c>
      <c r="C16" s="688"/>
      <c r="D16" s="689" t="s">
        <v>7</v>
      </c>
      <c r="E16" s="691" t="s">
        <v>8</v>
      </c>
      <c r="F16" s="691" t="s">
        <v>9</v>
      </c>
      <c r="G16" s="691" t="s">
        <v>10</v>
      </c>
      <c r="H16" s="691" t="s">
        <v>11</v>
      </c>
      <c r="I16" s="691" t="s">
        <v>19</v>
      </c>
      <c r="J16" s="698" t="s">
        <v>19</v>
      </c>
      <c r="K16" s="698"/>
      <c r="L16" s="691" t="s">
        <v>22</v>
      </c>
      <c r="M16" s="691" t="s">
        <v>13</v>
      </c>
      <c r="N16" s="691" t="s">
        <v>14</v>
      </c>
      <c r="O16" s="691" t="s">
        <v>15</v>
      </c>
      <c r="P16" s="696"/>
      <c r="Q16" s="575"/>
    </row>
    <row r="17" spans="1:17" ht="13.8" x14ac:dyDescent="0.25">
      <c r="A17" s="688"/>
      <c r="B17" s="688"/>
      <c r="C17" s="688"/>
      <c r="D17" s="690"/>
      <c r="E17" s="692"/>
      <c r="F17" s="693"/>
      <c r="G17" s="692"/>
      <c r="H17" s="692"/>
      <c r="I17" s="692"/>
      <c r="J17" s="591" t="s">
        <v>21</v>
      </c>
      <c r="K17" s="591" t="s">
        <v>23</v>
      </c>
      <c r="L17" s="692"/>
      <c r="M17" s="692"/>
      <c r="N17" s="692"/>
      <c r="O17" s="692"/>
      <c r="P17" s="697"/>
      <c r="Q17" s="575"/>
    </row>
    <row r="18" spans="1:17" ht="18" customHeight="1" x14ac:dyDescent="0.25">
      <c r="A18" s="592">
        <v>1</v>
      </c>
      <c r="B18" s="369" t="s">
        <v>162</v>
      </c>
      <c r="C18" s="370"/>
      <c r="D18" s="595">
        <v>1999</v>
      </c>
      <c r="E18" s="324" t="s">
        <v>3</v>
      </c>
      <c r="F18" s="324" t="s">
        <v>149</v>
      </c>
      <c r="G18" s="324" t="s">
        <v>150</v>
      </c>
      <c r="H18" s="566"/>
      <c r="I18" s="583">
        <v>208</v>
      </c>
      <c r="J18" s="567"/>
      <c r="K18" s="567"/>
      <c r="L18" s="568"/>
      <c r="M18" s="565">
        <f t="shared" ref="M18:M30" si="0">IF(A18=1,20,IF(A18=2,18,IF(A18=3,16,IF(A18&gt;19,0,19-A18))))</f>
        <v>20</v>
      </c>
      <c r="N18" s="569" t="str">
        <f t="shared" ref="N18:N30" si="1">IF(AND(NOT(OR(E18="МСМК",E18="ЗМС")),I18&gt;=$N$11),"+МСМК",IF(AND(OR(E18="МСМК",E18="ЗМС"),I18&gt;=$N$11),"МСМК",IF(AND(NOT(OR(E18="МСМК",E18="МС",E18="ЗМС")),I18&gt;=$O$11),"+МС",IF(AND(OR(E18="МСМК",E18="МС",E18="ЗМС"),I18&gt;=$O$11),"МС",IF(AND(NOT(OR(E18="ЗМС",E18="МСМК",E18="МС",E18="КМС")),I18&gt;=$P$11),"+КМС",IF(AND(OR(E18="ЗМС",E18="МСМК",E18="МС",E18="КМС"),I18&gt;=$P$11),"КМС","-"))))))</f>
        <v>МСМК</v>
      </c>
      <c r="O18" s="643" t="s">
        <v>153</v>
      </c>
      <c r="P18" s="570"/>
      <c r="Q18" s="575"/>
    </row>
    <row r="19" spans="1:17" s="312" customFormat="1" ht="18.75" customHeight="1" x14ac:dyDescent="0.25">
      <c r="A19" s="592">
        <f>A18+1</f>
        <v>2</v>
      </c>
      <c r="B19" s="369" t="s">
        <v>528</v>
      </c>
      <c r="C19" s="370"/>
      <c r="D19" s="595">
        <v>2002</v>
      </c>
      <c r="E19" s="324" t="s">
        <v>3</v>
      </c>
      <c r="F19" s="324" t="s">
        <v>273</v>
      </c>
      <c r="G19" s="324"/>
      <c r="H19" s="566"/>
      <c r="I19" s="583">
        <v>203</v>
      </c>
      <c r="J19" s="567"/>
      <c r="K19" s="567"/>
      <c r="L19" s="568"/>
      <c r="M19" s="565">
        <f t="shared" si="0"/>
        <v>18</v>
      </c>
      <c r="N19" s="569" t="str">
        <f t="shared" si="1"/>
        <v>МСМК</v>
      </c>
      <c r="O19" s="643" t="s">
        <v>536</v>
      </c>
      <c r="P19" s="570"/>
      <c r="Q19" s="644"/>
    </row>
    <row r="20" spans="1:17" s="312" customFormat="1" ht="15.75" customHeight="1" x14ac:dyDescent="0.25">
      <c r="A20" s="592">
        <f t="shared" ref="A20:A30" si="2">A19+1</f>
        <v>3</v>
      </c>
      <c r="B20" s="369" t="s">
        <v>490</v>
      </c>
      <c r="C20" s="370"/>
      <c r="D20" s="595">
        <v>1999</v>
      </c>
      <c r="E20" s="324" t="s">
        <v>4</v>
      </c>
      <c r="F20" s="324" t="s">
        <v>273</v>
      </c>
      <c r="G20" s="324" t="s">
        <v>384</v>
      </c>
      <c r="H20" s="566"/>
      <c r="I20" s="583">
        <v>191</v>
      </c>
      <c r="J20" s="567"/>
      <c r="K20" s="567"/>
      <c r="L20" s="568"/>
      <c r="M20" s="565">
        <f t="shared" si="0"/>
        <v>16</v>
      </c>
      <c r="N20" s="569" t="str">
        <f t="shared" si="1"/>
        <v>+МСМК</v>
      </c>
      <c r="O20" s="390" t="s">
        <v>500</v>
      </c>
      <c r="P20" s="570"/>
      <c r="Q20" s="644"/>
    </row>
    <row r="21" spans="1:17" s="312" customFormat="1" ht="15.75" customHeight="1" x14ac:dyDescent="0.25">
      <c r="A21" s="592">
        <f t="shared" si="2"/>
        <v>4</v>
      </c>
      <c r="B21" s="369" t="s">
        <v>529</v>
      </c>
      <c r="C21" s="370"/>
      <c r="D21" s="324">
        <v>1985</v>
      </c>
      <c r="E21" s="599" t="s">
        <v>4</v>
      </c>
      <c r="F21" s="324" t="s">
        <v>203</v>
      </c>
      <c r="G21" s="324"/>
      <c r="H21" s="566"/>
      <c r="I21" s="324">
        <v>191</v>
      </c>
      <c r="J21" s="567"/>
      <c r="K21" s="567"/>
      <c r="L21" s="568"/>
      <c r="M21" s="565">
        <f t="shared" si="0"/>
        <v>15</v>
      </c>
      <c r="N21" s="569" t="str">
        <f t="shared" si="1"/>
        <v>+МСМК</v>
      </c>
      <c r="O21" s="643" t="s">
        <v>367</v>
      </c>
      <c r="P21" s="570"/>
      <c r="Q21" s="644"/>
    </row>
    <row r="22" spans="1:17" s="312" customFormat="1" ht="15.75" customHeight="1" x14ac:dyDescent="0.25">
      <c r="A22" s="592">
        <f t="shared" si="2"/>
        <v>5</v>
      </c>
      <c r="B22" s="369" t="s">
        <v>681</v>
      </c>
      <c r="C22" s="642"/>
      <c r="D22" s="645">
        <v>1999</v>
      </c>
      <c r="E22" s="339" t="s">
        <v>5</v>
      </c>
      <c r="F22" s="339" t="s">
        <v>276</v>
      </c>
      <c r="G22" s="339"/>
      <c r="H22" s="646"/>
      <c r="I22" s="647">
        <v>145</v>
      </c>
      <c r="J22" s="567" t="s">
        <v>682</v>
      </c>
      <c r="K22" s="648" t="s">
        <v>683</v>
      </c>
      <c r="L22" s="649"/>
      <c r="M22" s="565">
        <f t="shared" si="0"/>
        <v>14</v>
      </c>
      <c r="N22" s="569" t="str">
        <f t="shared" si="1"/>
        <v>+МСМК</v>
      </c>
      <c r="O22" s="650" t="s">
        <v>683</v>
      </c>
      <c r="P22" s="570"/>
      <c r="Q22" s="644"/>
    </row>
    <row r="23" spans="1:17" s="312" customFormat="1" ht="15.75" customHeight="1" x14ac:dyDescent="0.25">
      <c r="A23" s="592">
        <f t="shared" si="2"/>
        <v>6</v>
      </c>
      <c r="B23" s="369" t="s">
        <v>532</v>
      </c>
      <c r="C23" s="370"/>
      <c r="D23" s="595">
        <v>2003</v>
      </c>
      <c r="E23" s="324" t="s">
        <v>3</v>
      </c>
      <c r="F23" s="324" t="s">
        <v>232</v>
      </c>
      <c r="G23" s="324" t="s">
        <v>533</v>
      </c>
      <c r="H23" s="566"/>
      <c r="I23" s="583">
        <v>131</v>
      </c>
      <c r="J23" s="567"/>
      <c r="K23" s="567"/>
      <c r="L23" s="568"/>
      <c r="M23" s="565">
        <f t="shared" si="0"/>
        <v>13</v>
      </c>
      <c r="N23" s="569" t="str">
        <f t="shared" si="1"/>
        <v>МСМК</v>
      </c>
      <c r="O23" s="643" t="s">
        <v>538</v>
      </c>
      <c r="P23" s="570"/>
      <c r="Q23" s="644"/>
    </row>
    <row r="24" spans="1:17" s="312" customFormat="1" ht="15.75" customHeight="1" x14ac:dyDescent="0.25">
      <c r="A24" s="592">
        <f t="shared" si="2"/>
        <v>7</v>
      </c>
      <c r="B24" s="369" t="s">
        <v>496</v>
      </c>
      <c r="C24" s="370"/>
      <c r="D24" s="595">
        <v>1993</v>
      </c>
      <c r="E24" s="324" t="s">
        <v>5</v>
      </c>
      <c r="F24" s="324" t="s">
        <v>286</v>
      </c>
      <c r="G24" s="324" t="s">
        <v>388</v>
      </c>
      <c r="H24" s="566"/>
      <c r="I24" s="583">
        <v>129</v>
      </c>
      <c r="J24" s="567"/>
      <c r="K24" s="567"/>
      <c r="L24" s="568"/>
      <c r="M24" s="565">
        <f t="shared" si="0"/>
        <v>12</v>
      </c>
      <c r="N24" s="569" t="str">
        <f t="shared" si="1"/>
        <v>+МСМК</v>
      </c>
      <c r="O24" s="643" t="s">
        <v>504</v>
      </c>
      <c r="P24" s="570"/>
      <c r="Q24" s="644"/>
    </row>
    <row r="25" spans="1:17" s="312" customFormat="1" ht="15.75" customHeight="1" x14ac:dyDescent="0.25">
      <c r="A25" s="592">
        <f t="shared" si="2"/>
        <v>8</v>
      </c>
      <c r="B25" s="369" t="s">
        <v>684</v>
      </c>
      <c r="C25" s="642"/>
      <c r="D25" s="645">
        <v>1988</v>
      </c>
      <c r="E25" s="339" t="s">
        <v>5</v>
      </c>
      <c r="F25" s="339" t="s">
        <v>276</v>
      </c>
      <c r="G25" s="339"/>
      <c r="H25" s="646"/>
      <c r="I25" s="647">
        <v>127</v>
      </c>
      <c r="J25" s="567" t="s">
        <v>682</v>
      </c>
      <c r="K25" s="648" t="s">
        <v>685</v>
      </c>
      <c r="L25" s="649"/>
      <c r="M25" s="565">
        <f t="shared" si="0"/>
        <v>11</v>
      </c>
      <c r="N25" s="569" t="str">
        <f t="shared" si="1"/>
        <v>+МСМК</v>
      </c>
      <c r="O25" s="650" t="s">
        <v>685</v>
      </c>
      <c r="P25" s="570"/>
      <c r="Q25" s="644"/>
    </row>
    <row r="26" spans="1:17" s="312" customFormat="1" ht="15.75" customHeight="1" x14ac:dyDescent="0.25">
      <c r="A26" s="592">
        <f t="shared" si="2"/>
        <v>9</v>
      </c>
      <c r="B26" s="369" t="s">
        <v>497</v>
      </c>
      <c r="C26" s="370"/>
      <c r="D26" s="595">
        <v>1999</v>
      </c>
      <c r="E26" s="324" t="s">
        <v>5</v>
      </c>
      <c r="F26" s="324" t="s">
        <v>292</v>
      </c>
      <c r="G26" s="324"/>
      <c r="H26" s="566"/>
      <c r="I26" s="583">
        <v>126</v>
      </c>
      <c r="J26" s="567"/>
      <c r="K26" s="567"/>
      <c r="L26" s="568"/>
      <c r="M26" s="565">
        <f t="shared" si="0"/>
        <v>10</v>
      </c>
      <c r="N26" s="569" t="str">
        <f t="shared" si="1"/>
        <v>+МСМК</v>
      </c>
      <c r="O26" s="643" t="s">
        <v>505</v>
      </c>
      <c r="P26" s="570"/>
      <c r="Q26" s="644"/>
    </row>
    <row r="27" spans="1:17" s="312" customFormat="1" ht="15.75" customHeight="1" x14ac:dyDescent="0.25">
      <c r="A27" s="592">
        <f t="shared" si="2"/>
        <v>10</v>
      </c>
      <c r="B27" s="369" t="s">
        <v>495</v>
      </c>
      <c r="C27" s="370"/>
      <c r="D27" s="595">
        <v>1995</v>
      </c>
      <c r="E27" s="324" t="s">
        <v>5</v>
      </c>
      <c r="F27" s="324" t="s">
        <v>286</v>
      </c>
      <c r="G27" s="324"/>
      <c r="H27" s="566"/>
      <c r="I27" s="583">
        <v>107</v>
      </c>
      <c r="J27" s="567"/>
      <c r="K27" s="567"/>
      <c r="L27" s="568"/>
      <c r="M27" s="565">
        <f t="shared" si="0"/>
        <v>9</v>
      </c>
      <c r="N27" s="569" t="str">
        <f t="shared" si="1"/>
        <v>+МСМК</v>
      </c>
      <c r="O27" s="643" t="s">
        <v>503</v>
      </c>
      <c r="P27" s="570"/>
      <c r="Q27" s="644"/>
    </row>
    <row r="28" spans="1:17" s="312" customFormat="1" ht="15.75" customHeight="1" x14ac:dyDescent="0.25">
      <c r="A28" s="592">
        <f t="shared" si="2"/>
        <v>11</v>
      </c>
      <c r="B28" s="369" t="s">
        <v>535</v>
      </c>
      <c r="C28" s="370"/>
      <c r="D28" s="595">
        <v>2000</v>
      </c>
      <c r="E28" s="324" t="s">
        <v>5</v>
      </c>
      <c r="F28" s="324" t="s">
        <v>174</v>
      </c>
      <c r="G28" s="324"/>
      <c r="H28" s="566"/>
      <c r="I28" s="583">
        <v>89</v>
      </c>
      <c r="J28" s="567"/>
      <c r="K28" s="567"/>
      <c r="L28" s="568"/>
      <c r="M28" s="565">
        <f t="shared" si="0"/>
        <v>8</v>
      </c>
      <c r="N28" s="569" t="str">
        <f t="shared" si="1"/>
        <v>+МСМК</v>
      </c>
      <c r="O28" s="643" t="s">
        <v>540</v>
      </c>
      <c r="P28" s="570"/>
      <c r="Q28" s="644"/>
    </row>
    <row r="29" spans="1:17" s="312" customFormat="1" ht="15.75" customHeight="1" x14ac:dyDescent="0.25">
      <c r="A29" s="592">
        <f t="shared" si="2"/>
        <v>12</v>
      </c>
      <c r="B29" s="369" t="s">
        <v>375</v>
      </c>
      <c r="C29" s="370"/>
      <c r="D29" s="651">
        <v>2005</v>
      </c>
      <c r="E29" s="651">
        <v>1</v>
      </c>
      <c r="F29" s="651" t="s">
        <v>203</v>
      </c>
      <c r="G29" s="651"/>
      <c r="H29" s="652"/>
      <c r="I29" s="651">
        <v>70</v>
      </c>
      <c r="J29" s="653"/>
      <c r="K29" s="654"/>
      <c r="L29" s="655"/>
      <c r="M29" s="565">
        <f t="shared" si="0"/>
        <v>7</v>
      </c>
      <c r="N29" s="569" t="str">
        <f t="shared" si="1"/>
        <v>+МСМК</v>
      </c>
      <c r="O29" s="656" t="s">
        <v>367</v>
      </c>
      <c r="P29" s="570"/>
      <c r="Q29" s="644"/>
    </row>
    <row r="30" spans="1:17" s="312" customFormat="1" ht="15.75" customHeight="1" x14ac:dyDescent="0.25">
      <c r="A30" s="592">
        <f t="shared" si="2"/>
        <v>13</v>
      </c>
      <c r="B30" s="657" t="s">
        <v>163</v>
      </c>
      <c r="C30" s="658"/>
      <c r="D30" s="595">
        <v>2004</v>
      </c>
      <c r="E30" s="324">
        <v>1</v>
      </c>
      <c r="F30" s="324" t="s">
        <v>149</v>
      </c>
      <c r="G30" s="324"/>
      <c r="H30" s="629"/>
      <c r="I30" s="583">
        <v>37</v>
      </c>
      <c r="J30" s="339"/>
      <c r="K30" s="654"/>
      <c r="L30" s="655"/>
      <c r="M30" s="565">
        <f t="shared" si="0"/>
        <v>6</v>
      </c>
      <c r="N30" s="569" t="str">
        <f t="shared" si="1"/>
        <v>+МСМК</v>
      </c>
      <c r="O30" s="656" t="s">
        <v>502</v>
      </c>
      <c r="P30" s="570"/>
      <c r="Q30" s="644"/>
    </row>
    <row r="31" spans="1:17" s="312" customFormat="1" ht="15.75" customHeight="1" x14ac:dyDescent="0.25">
      <c r="A31" s="600"/>
      <c r="B31" s="558"/>
      <c r="C31" s="559"/>
      <c r="D31" s="659"/>
      <c r="E31" s="560"/>
      <c r="F31" s="560"/>
      <c r="G31" s="560"/>
      <c r="H31" s="586"/>
      <c r="I31" s="625"/>
      <c r="J31" s="587"/>
      <c r="K31" s="587"/>
      <c r="L31" s="588"/>
      <c r="M31" s="588"/>
      <c r="N31" s="589"/>
      <c r="O31" s="559"/>
      <c r="P31" s="590"/>
      <c r="Q31" s="644"/>
    </row>
    <row r="32" spans="1:17" ht="13.8" x14ac:dyDescent="0.25">
      <c r="A32" s="575"/>
      <c r="B32" s="575"/>
      <c r="C32" s="575"/>
      <c r="D32" s="575"/>
      <c r="E32" s="575"/>
      <c r="F32" s="575"/>
      <c r="G32" s="575"/>
      <c r="H32" s="573"/>
      <c r="I32" s="573"/>
      <c r="J32" s="573"/>
      <c r="K32" s="573"/>
      <c r="L32" s="573"/>
      <c r="M32" s="573"/>
      <c r="N32" s="573"/>
      <c r="O32" s="573"/>
      <c r="P32" s="573"/>
      <c r="Q32" s="575"/>
    </row>
    <row r="33" spans="1:17" ht="13.8" x14ac:dyDescent="0.25">
      <c r="A33" s="572" t="s">
        <v>16</v>
      </c>
      <c r="B33" s="573"/>
      <c r="C33" s="574"/>
      <c r="D33" s="707" t="s">
        <v>254</v>
      </c>
      <c r="E33" s="707"/>
      <c r="F33" s="707"/>
      <c r="G33" s="572"/>
      <c r="H33" s="706" t="s">
        <v>92</v>
      </c>
      <c r="I33" s="707"/>
      <c r="J33" s="573"/>
      <c r="K33" s="573"/>
      <c r="L33" s="573"/>
      <c r="M33" s="573"/>
      <c r="N33" s="575"/>
      <c r="O33" s="708" t="s">
        <v>259</v>
      </c>
      <c r="P33" s="708"/>
      <c r="Q33" s="575"/>
    </row>
    <row r="34" spans="1:17" ht="9.6" customHeight="1" x14ac:dyDescent="0.25">
      <c r="A34" s="572"/>
      <c r="B34" s="573"/>
      <c r="C34" s="573"/>
      <c r="D34" s="576"/>
      <c r="E34" s="577"/>
      <c r="F34" s="578"/>
      <c r="G34" s="572"/>
      <c r="H34" s="579"/>
      <c r="I34" s="573"/>
      <c r="J34" s="573"/>
      <c r="K34" s="573"/>
      <c r="L34" s="575"/>
      <c r="M34" s="580"/>
      <c r="N34" s="575"/>
      <c r="O34" s="575"/>
      <c r="P34" s="575"/>
      <c r="Q34" s="575"/>
    </row>
    <row r="35" spans="1:17" ht="13.8" x14ac:dyDescent="0.25">
      <c r="A35" s="572" t="s">
        <v>17</v>
      </c>
      <c r="B35" s="573"/>
      <c r="C35" s="574"/>
      <c r="D35" s="707" t="s">
        <v>255</v>
      </c>
      <c r="E35" s="707"/>
      <c r="F35" s="707"/>
      <c r="G35" s="572"/>
      <c r="H35" s="572" t="s">
        <v>93</v>
      </c>
      <c r="I35" s="572"/>
      <c r="J35" s="573"/>
      <c r="K35" s="573"/>
      <c r="L35" s="575"/>
      <c r="M35" s="580"/>
      <c r="N35" s="575"/>
      <c r="O35" s="708" t="s">
        <v>260</v>
      </c>
      <c r="P35" s="708"/>
      <c r="Q35" s="575"/>
    </row>
  </sheetData>
  <sheetProtection selectLockedCells="1" selectUnlockedCells="1"/>
  <autoFilter ref="A16:P17" xr:uid="{00000000-0009-0000-0000-000001000000}">
    <filterColumn colId="1" showButton="0"/>
    <filterColumn colId="2" showButton="0"/>
    <filterColumn colId="9" showButton="0"/>
    <filterColumn colId="14" showButton="0"/>
    <sortState xmlns:xlrd2="http://schemas.microsoft.com/office/spreadsheetml/2017/richdata2" ref="A19:P25">
      <sortCondition ref="A16:A17"/>
    </sortState>
  </autoFilter>
  <sortState xmlns:xlrd2="http://schemas.microsoft.com/office/spreadsheetml/2017/richdata2" ref="B18:P30">
    <sortCondition descending="1" ref="I18:I30"/>
  </sortState>
  <mergeCells count="37">
    <mergeCell ref="A7:C7"/>
    <mergeCell ref="D7:M7"/>
    <mergeCell ref="N7:P7"/>
    <mergeCell ref="A1:P1"/>
    <mergeCell ref="A2:P2"/>
    <mergeCell ref="A3:P3"/>
    <mergeCell ref="A4:P4"/>
    <mergeCell ref="A5:P5"/>
    <mergeCell ref="A8:C8"/>
    <mergeCell ref="D8:M8"/>
    <mergeCell ref="N8:P8"/>
    <mergeCell ref="A9:C9"/>
    <mergeCell ref="D9:M9"/>
    <mergeCell ref="N9:P9"/>
    <mergeCell ref="A16:A17"/>
    <mergeCell ref="B16:C17"/>
    <mergeCell ref="D16:D17"/>
    <mergeCell ref="E16:E17"/>
    <mergeCell ref="F16:F17"/>
    <mergeCell ref="A10:C11"/>
    <mergeCell ref="D10:M10"/>
    <mergeCell ref="D11:M11"/>
    <mergeCell ref="A13:C13"/>
    <mergeCell ref="A14:C14"/>
    <mergeCell ref="D35:F35"/>
    <mergeCell ref="O35:P35"/>
    <mergeCell ref="G16:G17"/>
    <mergeCell ref="H16:H17"/>
    <mergeCell ref="I16:I17"/>
    <mergeCell ref="J16:K16"/>
    <mergeCell ref="L16:L17"/>
    <mergeCell ref="M16:M17"/>
    <mergeCell ref="N16:N17"/>
    <mergeCell ref="O16:P17"/>
    <mergeCell ref="D33:F33"/>
    <mergeCell ref="H33:I33"/>
    <mergeCell ref="O33:P33"/>
  </mergeCells>
  <printOptions horizontalCentered="1"/>
  <pageMargins left="0.59055118110236227" right="0.19685039370078741" top="0.59055118110236227" bottom="0.59055118110236227" header="0" footer="0"/>
  <pageSetup paperSize="9" scale="79" firstPageNumber="0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R50"/>
  <sheetViews>
    <sheetView view="pageBreakPreview" topLeftCell="A4" zoomScale="90" zoomScaleNormal="70" zoomScaleSheetLayoutView="90" workbookViewId="0">
      <selection activeCell="B23" sqref="B23:R23"/>
    </sheetView>
  </sheetViews>
  <sheetFormatPr defaultColWidth="9.109375" defaultRowHeight="13.2" x14ac:dyDescent="0.25"/>
  <cols>
    <col min="1" max="1" width="8.33203125" style="32" customWidth="1"/>
    <col min="2" max="2" width="9.109375" style="32"/>
    <col min="3" max="3" width="14.33203125" style="32" customWidth="1"/>
    <col min="4" max="4" width="9.44140625" style="32" customWidth="1"/>
    <col min="5" max="5" width="7.44140625" style="32" customWidth="1"/>
    <col min="6" max="6" width="32.44140625" style="32" customWidth="1"/>
    <col min="7" max="7" width="20.33203125" style="32" customWidth="1"/>
    <col min="8" max="8" width="10.33203125" style="32" customWidth="1"/>
    <col min="9" max="9" width="8.109375" style="32" customWidth="1"/>
    <col min="10" max="10" width="6.5546875" style="32" customWidth="1"/>
    <col min="11" max="11" width="9.5546875" style="32" customWidth="1"/>
    <col min="12" max="12" width="10.5546875" style="32" customWidth="1"/>
    <col min="13" max="13" width="8.33203125" style="32" customWidth="1"/>
    <col min="14" max="14" width="10.109375" style="32" customWidth="1"/>
    <col min="15" max="15" width="8.5546875" style="32" customWidth="1"/>
    <col min="16" max="16" width="9.109375" style="32" customWidth="1"/>
    <col min="17" max="17" width="13.44140625" style="32" customWidth="1"/>
    <col min="18" max="18" width="13.5546875" style="32" customWidth="1"/>
    <col min="19" max="16384" width="9.109375" style="32"/>
  </cols>
  <sheetData>
    <row r="1" spans="1:18" x14ac:dyDescent="0.25">
      <c r="A1" s="683" t="s">
        <v>111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</row>
    <row r="2" spans="1:18" x14ac:dyDescent="0.25">
      <c r="A2" s="683" t="s">
        <v>265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</row>
    <row r="3" spans="1:18" ht="12.75" customHeight="1" x14ac:dyDescent="0.25">
      <c r="A3" s="683" t="s">
        <v>256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</row>
    <row r="4" spans="1:18" x14ac:dyDescent="0.25">
      <c r="A4" s="683" t="s">
        <v>94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</row>
    <row r="5" spans="1:18" x14ac:dyDescent="0.25">
      <c r="A5" s="683" t="s">
        <v>257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</row>
    <row r="6" spans="1:18" ht="9" customHeight="1" x14ac:dyDescent="0.25"/>
    <row r="7" spans="1:18" ht="15.6" x14ac:dyDescent="0.3">
      <c r="A7" s="684" t="s">
        <v>195</v>
      </c>
      <c r="B7" s="684"/>
      <c r="C7" s="684"/>
      <c r="D7" s="685" t="s">
        <v>1</v>
      </c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4" t="s">
        <v>98</v>
      </c>
      <c r="Q7" s="684"/>
      <c r="R7" s="684"/>
    </row>
    <row r="8" spans="1:18" ht="15.6" x14ac:dyDescent="0.25">
      <c r="A8" s="680" t="s">
        <v>197</v>
      </c>
      <c r="B8" s="680"/>
      <c r="C8" s="681"/>
      <c r="D8" s="762" t="s">
        <v>198</v>
      </c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762"/>
      <c r="P8" s="680" t="s">
        <v>20</v>
      </c>
      <c r="Q8" s="680"/>
      <c r="R8" s="680"/>
    </row>
    <row r="9" spans="1:18" ht="15" x14ac:dyDescent="0.25">
      <c r="A9" s="763" t="s">
        <v>25</v>
      </c>
      <c r="B9" s="764"/>
      <c r="C9" s="765"/>
      <c r="D9" s="701" t="s">
        <v>258</v>
      </c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3"/>
      <c r="P9" s="700" t="s">
        <v>2</v>
      </c>
      <c r="Q9" s="700"/>
      <c r="R9" s="700"/>
    </row>
    <row r="10" spans="1:18" ht="15.6" x14ac:dyDescent="0.3">
      <c r="A10" s="90" t="s">
        <v>12</v>
      </c>
      <c r="B10" s="90" t="s">
        <v>19</v>
      </c>
      <c r="C10" s="90" t="s">
        <v>21</v>
      </c>
      <c r="D10" s="704" t="s">
        <v>138</v>
      </c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705"/>
      <c r="P10" s="118" t="s">
        <v>3</v>
      </c>
      <c r="Q10" s="118" t="s">
        <v>4</v>
      </c>
      <c r="R10" s="118" t="s">
        <v>5</v>
      </c>
    </row>
    <row r="11" spans="1:18" ht="15" customHeight="1" x14ac:dyDescent="0.25">
      <c r="A11" s="91">
        <v>137</v>
      </c>
      <c r="B11" s="91">
        <v>204</v>
      </c>
      <c r="C11" s="91">
        <v>232</v>
      </c>
      <c r="D11" s="687" t="s">
        <v>113</v>
      </c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90">
        <v>192</v>
      </c>
      <c r="Q11" s="90">
        <v>126</v>
      </c>
      <c r="R11" s="90">
        <v>75</v>
      </c>
    </row>
    <row r="12" spans="1:18" s="4" customFormat="1" x14ac:dyDescent="0.25">
      <c r="A12" s="21"/>
      <c r="B12" s="21"/>
      <c r="C12" s="21"/>
      <c r="P12" s="21"/>
      <c r="Q12" s="21"/>
      <c r="R12" s="21"/>
    </row>
    <row r="13" spans="1:18" x14ac:dyDescent="0.25">
      <c r="A13" s="202" t="s">
        <v>37</v>
      </c>
      <c r="B13" s="188"/>
      <c r="C13" s="188"/>
      <c r="D13" s="198"/>
      <c r="E13" s="199"/>
      <c r="F13" s="199"/>
      <c r="G13" s="199"/>
      <c r="H13" s="199"/>
      <c r="I13" s="199"/>
      <c r="J13" s="199"/>
      <c r="K13" s="203"/>
      <c r="L13" s="199"/>
      <c r="M13" s="199"/>
      <c r="N13" s="199"/>
      <c r="O13" s="199"/>
      <c r="P13" s="200"/>
      <c r="Q13" s="200"/>
      <c r="R13" s="200"/>
    </row>
    <row r="14" spans="1:18" x14ac:dyDescent="0.25">
      <c r="A14" s="204" t="s">
        <v>38</v>
      </c>
      <c r="B14" s="205"/>
      <c r="C14" s="201"/>
      <c r="D14" s="198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200"/>
      <c r="Q14" s="200"/>
      <c r="R14" s="200"/>
    </row>
    <row r="15" spans="1:18" x14ac:dyDescent="0.25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</row>
    <row r="16" spans="1:18" s="15" customFormat="1" ht="11.25" customHeight="1" x14ac:dyDescent="0.25">
      <c r="A16" s="758" t="s">
        <v>6</v>
      </c>
      <c r="B16" s="760" t="s">
        <v>61</v>
      </c>
      <c r="C16" s="760"/>
      <c r="D16" s="752" t="s">
        <v>7</v>
      </c>
      <c r="E16" s="752" t="s">
        <v>8</v>
      </c>
      <c r="F16" s="752" t="s">
        <v>9</v>
      </c>
      <c r="G16" s="752" t="s">
        <v>10</v>
      </c>
      <c r="H16" s="752" t="s">
        <v>11</v>
      </c>
      <c r="I16" s="752" t="s">
        <v>12</v>
      </c>
      <c r="J16" s="752" t="s">
        <v>6</v>
      </c>
      <c r="K16" s="757" t="s">
        <v>19</v>
      </c>
      <c r="L16" s="757"/>
      <c r="M16" s="752" t="s">
        <v>6</v>
      </c>
      <c r="N16" s="752" t="s">
        <v>22</v>
      </c>
      <c r="O16" s="752" t="s">
        <v>13</v>
      </c>
      <c r="P16" s="752" t="s">
        <v>14</v>
      </c>
      <c r="Q16" s="752" t="s">
        <v>15</v>
      </c>
      <c r="R16" s="753"/>
    </row>
    <row r="17" spans="1:18" s="15" customFormat="1" x14ac:dyDescent="0.25">
      <c r="A17" s="759"/>
      <c r="B17" s="761"/>
      <c r="C17" s="761"/>
      <c r="D17" s="754"/>
      <c r="E17" s="754"/>
      <c r="F17" s="754"/>
      <c r="G17" s="754"/>
      <c r="H17" s="754"/>
      <c r="I17" s="754"/>
      <c r="J17" s="754"/>
      <c r="K17" s="206" t="s">
        <v>21</v>
      </c>
      <c r="L17" s="206" t="s">
        <v>23</v>
      </c>
      <c r="M17" s="754"/>
      <c r="N17" s="754"/>
      <c r="O17" s="754"/>
      <c r="P17" s="754"/>
      <c r="Q17" s="754"/>
      <c r="R17" s="755"/>
    </row>
    <row r="18" spans="1:18" s="17" customFormat="1" ht="15" customHeight="1" x14ac:dyDescent="0.25">
      <c r="A18" s="35">
        <v>1</v>
      </c>
      <c r="B18" s="355" t="s">
        <v>39</v>
      </c>
      <c r="C18" s="381"/>
      <c r="D18" s="245">
        <v>1995</v>
      </c>
      <c r="E18" s="258" t="s">
        <v>3</v>
      </c>
      <c r="F18" s="258" t="s">
        <v>283</v>
      </c>
      <c r="G18" s="391" t="s">
        <v>378</v>
      </c>
      <c r="H18" s="269"/>
      <c r="I18" s="30">
        <v>207</v>
      </c>
      <c r="J18" s="183">
        <f t="shared" ref="J18:J36" si="0">_xlfn.RANK.EQ(I18,I$18:I$36)</f>
        <v>1</v>
      </c>
      <c r="K18" s="30"/>
      <c r="L18" s="30">
        <f>K18/2</f>
        <v>0</v>
      </c>
      <c r="M18" s="183">
        <f t="shared" ref="M18:M36" si="1">_xlfn.RANK.EQ(L18,L$18:L$36)</f>
        <v>1</v>
      </c>
      <c r="N18" s="183">
        <f>L18+I18</f>
        <v>207</v>
      </c>
      <c r="O18" s="183">
        <f>IF(A18=1,20,IF(A18=2,18,IF(A18=3,16,IF(A18&gt;19,0,19-A18))))</f>
        <v>20</v>
      </c>
      <c r="P18" s="30" t="str">
        <f>IF(AND(NOT(OR(E18="МСМК",E18="ЗМС")),N18&gt;=$P$11),"+МСМК",IF(AND(OR(E18="МСМК",E18="ЗМС"),N18&gt;=$P$11),"МСМК",IF(AND(NOT(OR(E18="МСМК",E18="МС",E18="ЗМС")),N18&gt;=$Q$11),"+МС",IF(AND(OR(E18="МСМК",E18="МС",E18="ЗМС"),N18&gt;=$Q$11),"МС",IF(AND(NOT(OR(E18="ЗМС",E18="МСМК",E18="МС",E18="КМС")),N18&gt;=$R$11),"+КМС",IF(AND(OR(E18="ЗМС",E18="МСМК",E18="МС",E18="КМС"),N18&gt;=$R$11),"КМС","-"))))))</f>
        <v>МСМК</v>
      </c>
      <c r="Q18" s="357" t="s">
        <v>40</v>
      </c>
      <c r="R18" s="190"/>
    </row>
    <row r="19" spans="1:18" s="15" customFormat="1" ht="15" customHeight="1" x14ac:dyDescent="0.25">
      <c r="A19" s="86">
        <f>A18+1</f>
        <v>2</v>
      </c>
      <c r="B19" s="355" t="s">
        <v>541</v>
      </c>
      <c r="C19" s="381"/>
      <c r="D19" s="245">
        <v>1990</v>
      </c>
      <c r="E19" s="258" t="s">
        <v>139</v>
      </c>
      <c r="F19" s="258" t="s">
        <v>273</v>
      </c>
      <c r="G19" s="391" t="s">
        <v>384</v>
      </c>
      <c r="H19" s="269"/>
      <c r="I19" s="30">
        <v>205.5</v>
      </c>
      <c r="J19" s="183">
        <f t="shared" si="0"/>
        <v>2</v>
      </c>
      <c r="K19" s="30"/>
      <c r="L19" s="30">
        <f t="shared" ref="L19:L36" si="2">K19/2</f>
        <v>0</v>
      </c>
      <c r="M19" s="183">
        <f t="shared" si="1"/>
        <v>1</v>
      </c>
      <c r="N19" s="183">
        <f t="shared" ref="N19:N36" si="3">L19+I19</f>
        <v>205.5</v>
      </c>
      <c r="O19" s="183">
        <f t="shared" ref="O19:O36" si="4">IF(A19=1,20,IF(A19=2,18,IF(A19=3,16,IF(A19&gt;19,0,19-A19))))</f>
        <v>18</v>
      </c>
      <c r="P19" s="30" t="str">
        <f t="shared" ref="P19:P36" si="5">IF(AND(NOT(OR(E19="МСМК",E19="ЗМС")),N19&gt;=$P$11),"+МСМК",IF(AND(OR(E19="МСМК",E19="ЗМС"),N19&gt;=$P$11),"МСМК",IF(AND(NOT(OR(E19="МСМК",E19="МС",E19="ЗМС")),N19&gt;=$Q$11),"+МС",IF(AND(OR(E19="МСМК",E19="МС",E19="ЗМС"),N19&gt;=$Q$11),"МС",IF(AND(NOT(OR(E19="ЗМС",E19="МСМК",E19="МС",E19="КМС")),N19&gt;=$R$11),"+КМС",IF(AND(OR(E19="ЗМС",E19="МСМК",E19="МС",E19="КМС"),N19&gt;=$R$11),"КМС","-"))))))</f>
        <v>МСМК</v>
      </c>
      <c r="Q19" s="357" t="s">
        <v>548</v>
      </c>
      <c r="R19" s="190"/>
    </row>
    <row r="20" spans="1:18" ht="21.75" customHeight="1" x14ac:dyDescent="0.25">
      <c r="A20" s="86">
        <f t="shared" ref="A20:A27" si="6">A19+1</f>
        <v>3</v>
      </c>
      <c r="B20" s="355" t="s">
        <v>542</v>
      </c>
      <c r="C20" s="381"/>
      <c r="D20" s="245">
        <v>1999</v>
      </c>
      <c r="E20" s="258" t="s">
        <v>3</v>
      </c>
      <c r="F20" s="258" t="s">
        <v>273</v>
      </c>
      <c r="G20" s="391" t="s">
        <v>384</v>
      </c>
      <c r="H20" s="269"/>
      <c r="I20" s="30">
        <v>165.5</v>
      </c>
      <c r="J20" s="183">
        <f t="shared" si="0"/>
        <v>3</v>
      </c>
      <c r="K20" s="30"/>
      <c r="L20" s="30">
        <f t="shared" si="2"/>
        <v>0</v>
      </c>
      <c r="M20" s="183">
        <f t="shared" si="1"/>
        <v>1</v>
      </c>
      <c r="N20" s="183">
        <f t="shared" si="3"/>
        <v>165.5</v>
      </c>
      <c r="O20" s="183">
        <f t="shared" si="4"/>
        <v>16</v>
      </c>
      <c r="P20" s="30" t="str">
        <f t="shared" si="5"/>
        <v>МС</v>
      </c>
      <c r="Q20" s="357" t="s">
        <v>549</v>
      </c>
      <c r="R20" s="190"/>
    </row>
    <row r="21" spans="1:18" ht="15" customHeight="1" x14ac:dyDescent="0.25">
      <c r="A21" s="86">
        <f t="shared" si="6"/>
        <v>4</v>
      </c>
      <c r="B21" s="355" t="s">
        <v>544</v>
      </c>
      <c r="C21" s="381"/>
      <c r="D21" s="245">
        <v>1992</v>
      </c>
      <c r="E21" s="258" t="s">
        <v>3</v>
      </c>
      <c r="F21" s="258" t="s">
        <v>286</v>
      </c>
      <c r="G21" s="391" t="s">
        <v>388</v>
      </c>
      <c r="H21" s="269"/>
      <c r="I21" s="30">
        <v>142.5</v>
      </c>
      <c r="J21" s="183">
        <f t="shared" si="0"/>
        <v>4</v>
      </c>
      <c r="K21" s="30"/>
      <c r="L21" s="30">
        <f t="shared" si="2"/>
        <v>0</v>
      </c>
      <c r="M21" s="183">
        <f t="shared" si="1"/>
        <v>1</v>
      </c>
      <c r="N21" s="183">
        <f t="shared" si="3"/>
        <v>142.5</v>
      </c>
      <c r="O21" s="183">
        <f t="shared" si="4"/>
        <v>15</v>
      </c>
      <c r="P21" s="30" t="str">
        <f t="shared" si="5"/>
        <v>МС</v>
      </c>
      <c r="Q21" s="357" t="s">
        <v>550</v>
      </c>
      <c r="R21" s="190"/>
    </row>
    <row r="22" spans="1:18" ht="15" customHeight="1" x14ac:dyDescent="0.25">
      <c r="A22" s="86">
        <f t="shared" si="6"/>
        <v>5</v>
      </c>
      <c r="B22" s="355" t="s">
        <v>545</v>
      </c>
      <c r="C22" s="381"/>
      <c r="D22" s="245">
        <v>2000</v>
      </c>
      <c r="E22" s="258" t="s">
        <v>5</v>
      </c>
      <c r="F22" s="258" t="s">
        <v>277</v>
      </c>
      <c r="G22" s="391"/>
      <c r="H22" s="269"/>
      <c r="I22" s="30">
        <v>112.5</v>
      </c>
      <c r="J22" s="183">
        <f t="shared" si="0"/>
        <v>5</v>
      </c>
      <c r="K22" s="30"/>
      <c r="L22" s="30">
        <f t="shared" si="2"/>
        <v>0</v>
      </c>
      <c r="M22" s="183">
        <f t="shared" si="1"/>
        <v>1</v>
      </c>
      <c r="N22" s="183">
        <f t="shared" si="3"/>
        <v>112.5</v>
      </c>
      <c r="O22" s="183">
        <f t="shared" si="4"/>
        <v>14</v>
      </c>
      <c r="P22" s="30" t="str">
        <f t="shared" si="5"/>
        <v>КМС</v>
      </c>
      <c r="Q22" s="357" t="s">
        <v>551</v>
      </c>
      <c r="R22" s="190"/>
    </row>
    <row r="23" spans="1:18" ht="15" customHeight="1" x14ac:dyDescent="0.25">
      <c r="A23" s="86">
        <f t="shared" si="6"/>
        <v>6</v>
      </c>
      <c r="B23" s="356" t="s">
        <v>390</v>
      </c>
      <c r="C23" s="381"/>
      <c r="D23" s="245">
        <v>1990</v>
      </c>
      <c r="E23" s="245" t="s">
        <v>5</v>
      </c>
      <c r="F23" s="245" t="s">
        <v>203</v>
      </c>
      <c r="G23" s="245"/>
      <c r="H23" s="269"/>
      <c r="I23" s="30">
        <v>100</v>
      </c>
      <c r="J23" s="183">
        <f t="shared" si="0"/>
        <v>6</v>
      </c>
      <c r="K23" s="30"/>
      <c r="L23" s="30">
        <f t="shared" si="2"/>
        <v>0</v>
      </c>
      <c r="M23" s="183">
        <f t="shared" si="1"/>
        <v>1</v>
      </c>
      <c r="N23" s="183">
        <f t="shared" si="3"/>
        <v>100</v>
      </c>
      <c r="O23" s="183">
        <f t="shared" si="4"/>
        <v>13</v>
      </c>
      <c r="P23" s="30" t="str">
        <f t="shared" si="5"/>
        <v>КМС</v>
      </c>
      <c r="Q23" s="374" t="s">
        <v>401</v>
      </c>
      <c r="R23" s="190"/>
    </row>
    <row r="24" spans="1:18" ht="15" customHeight="1" x14ac:dyDescent="0.25">
      <c r="A24" s="86">
        <f t="shared" si="6"/>
        <v>7</v>
      </c>
      <c r="B24" s="355" t="s">
        <v>177</v>
      </c>
      <c r="C24" s="381"/>
      <c r="D24" s="245">
        <v>2002</v>
      </c>
      <c r="E24" s="258" t="s">
        <v>5</v>
      </c>
      <c r="F24" s="258" t="s">
        <v>174</v>
      </c>
      <c r="G24" s="391"/>
      <c r="H24" s="269"/>
      <c r="I24" s="30">
        <v>97</v>
      </c>
      <c r="J24" s="183">
        <f t="shared" si="0"/>
        <v>7</v>
      </c>
      <c r="K24" s="30"/>
      <c r="L24" s="30">
        <f t="shared" si="2"/>
        <v>0</v>
      </c>
      <c r="M24" s="183">
        <f t="shared" si="1"/>
        <v>1</v>
      </c>
      <c r="N24" s="183">
        <f t="shared" si="3"/>
        <v>97</v>
      </c>
      <c r="O24" s="183">
        <f t="shared" si="4"/>
        <v>12</v>
      </c>
      <c r="P24" s="30" t="str">
        <f t="shared" si="5"/>
        <v>КМС</v>
      </c>
      <c r="Q24" s="389" t="s">
        <v>178</v>
      </c>
      <c r="R24" s="190"/>
    </row>
    <row r="25" spans="1:18" ht="15" customHeight="1" x14ac:dyDescent="0.25">
      <c r="A25" s="86">
        <f t="shared" si="6"/>
        <v>8</v>
      </c>
      <c r="B25" s="356" t="s">
        <v>546</v>
      </c>
      <c r="C25" s="381"/>
      <c r="D25" s="245">
        <v>1982</v>
      </c>
      <c r="E25" s="245" t="s">
        <v>5</v>
      </c>
      <c r="F25" s="245" t="s">
        <v>203</v>
      </c>
      <c r="G25" s="245"/>
      <c r="H25" s="269"/>
      <c r="I25" s="30">
        <v>92</v>
      </c>
      <c r="J25" s="183">
        <f t="shared" si="0"/>
        <v>8</v>
      </c>
      <c r="K25" s="30"/>
      <c r="L25" s="30">
        <f t="shared" si="2"/>
        <v>0</v>
      </c>
      <c r="M25" s="183">
        <f t="shared" si="1"/>
        <v>1</v>
      </c>
      <c r="N25" s="183">
        <f t="shared" si="3"/>
        <v>92</v>
      </c>
      <c r="O25" s="183">
        <f t="shared" si="4"/>
        <v>11</v>
      </c>
      <c r="P25" s="30" t="str">
        <f t="shared" si="5"/>
        <v>КМС</v>
      </c>
      <c r="Q25" s="375" t="s">
        <v>552</v>
      </c>
      <c r="R25" s="190"/>
    </row>
    <row r="26" spans="1:18" ht="15" customHeight="1" x14ac:dyDescent="0.25">
      <c r="A26" s="86">
        <f t="shared" si="6"/>
        <v>9</v>
      </c>
      <c r="B26" s="356" t="s">
        <v>547</v>
      </c>
      <c r="C26" s="381"/>
      <c r="D26" s="245">
        <v>2005</v>
      </c>
      <c r="E26" s="245">
        <v>1</v>
      </c>
      <c r="F26" s="245" t="s">
        <v>203</v>
      </c>
      <c r="G26" s="245"/>
      <c r="H26" s="269"/>
      <c r="I26" s="30">
        <v>50</v>
      </c>
      <c r="J26" s="183">
        <f t="shared" si="0"/>
        <v>9</v>
      </c>
      <c r="K26" s="30"/>
      <c r="L26" s="30">
        <f t="shared" si="2"/>
        <v>0</v>
      </c>
      <c r="M26" s="183">
        <f t="shared" si="1"/>
        <v>1</v>
      </c>
      <c r="N26" s="183">
        <f t="shared" si="3"/>
        <v>50</v>
      </c>
      <c r="O26" s="183">
        <f t="shared" si="4"/>
        <v>10</v>
      </c>
      <c r="P26" s="30" t="str">
        <f t="shared" si="5"/>
        <v>-</v>
      </c>
      <c r="Q26" s="375" t="s">
        <v>370</v>
      </c>
      <c r="R26" s="190"/>
    </row>
    <row r="27" spans="1:18" ht="15" customHeight="1" x14ac:dyDescent="0.25">
      <c r="A27" s="86">
        <f t="shared" si="6"/>
        <v>10</v>
      </c>
      <c r="B27" s="142"/>
      <c r="C27" s="134"/>
      <c r="D27" s="139"/>
      <c r="E27" s="138"/>
      <c r="F27" s="138"/>
      <c r="G27" s="208"/>
      <c r="H27" s="269"/>
      <c r="I27" s="30"/>
      <c r="J27" s="183" t="e">
        <f t="shared" si="0"/>
        <v>#N/A</v>
      </c>
      <c r="K27" s="30"/>
      <c r="L27" s="30">
        <f t="shared" si="2"/>
        <v>0</v>
      </c>
      <c r="M27" s="183">
        <f t="shared" si="1"/>
        <v>1</v>
      </c>
      <c r="N27" s="183">
        <f t="shared" si="3"/>
        <v>0</v>
      </c>
      <c r="O27" s="183">
        <f t="shared" si="4"/>
        <v>9</v>
      </c>
      <c r="P27" s="30" t="str">
        <f t="shared" si="5"/>
        <v>-</v>
      </c>
      <c r="Q27" s="178"/>
      <c r="R27" s="190"/>
    </row>
    <row r="28" spans="1:18" ht="15" customHeight="1" x14ac:dyDescent="0.25">
      <c r="A28" s="86">
        <f t="shared" ref="A28:A36" si="7">A27+1</f>
        <v>11</v>
      </c>
      <c r="B28" s="142"/>
      <c r="C28" s="134"/>
      <c r="D28" s="139"/>
      <c r="E28" s="138"/>
      <c r="F28" s="138"/>
      <c r="G28" s="208"/>
      <c r="H28" s="269"/>
      <c r="I28" s="30"/>
      <c r="J28" s="183" t="e">
        <f t="shared" si="0"/>
        <v>#N/A</v>
      </c>
      <c r="K28" s="30"/>
      <c r="L28" s="30">
        <f t="shared" si="2"/>
        <v>0</v>
      </c>
      <c r="M28" s="183">
        <f t="shared" si="1"/>
        <v>1</v>
      </c>
      <c r="N28" s="183">
        <f t="shared" si="3"/>
        <v>0</v>
      </c>
      <c r="O28" s="183">
        <f t="shared" si="4"/>
        <v>8</v>
      </c>
      <c r="P28" s="30" t="str">
        <f t="shared" si="5"/>
        <v>-</v>
      </c>
      <c r="Q28" s="178"/>
      <c r="R28" s="190"/>
    </row>
    <row r="29" spans="1:18" ht="15" customHeight="1" x14ac:dyDescent="0.25">
      <c r="A29" s="86">
        <f t="shared" si="7"/>
        <v>12</v>
      </c>
      <c r="B29" s="142"/>
      <c r="C29" s="134"/>
      <c r="D29" s="139"/>
      <c r="E29" s="138"/>
      <c r="F29" s="138"/>
      <c r="G29" s="208"/>
      <c r="H29" s="269"/>
      <c r="I29" s="30"/>
      <c r="J29" s="183" t="e">
        <f t="shared" si="0"/>
        <v>#N/A</v>
      </c>
      <c r="K29" s="30"/>
      <c r="L29" s="30">
        <f t="shared" si="2"/>
        <v>0</v>
      </c>
      <c r="M29" s="183">
        <f t="shared" si="1"/>
        <v>1</v>
      </c>
      <c r="N29" s="183">
        <f t="shared" si="3"/>
        <v>0</v>
      </c>
      <c r="O29" s="183">
        <f t="shared" si="4"/>
        <v>7</v>
      </c>
      <c r="P29" s="30" t="str">
        <f t="shared" si="5"/>
        <v>-</v>
      </c>
      <c r="Q29" s="178"/>
      <c r="R29" s="190"/>
    </row>
    <row r="30" spans="1:18" ht="15" customHeight="1" x14ac:dyDescent="0.25">
      <c r="A30" s="86">
        <f t="shared" si="7"/>
        <v>13</v>
      </c>
      <c r="B30" s="142"/>
      <c r="C30" s="134"/>
      <c r="D30" s="139"/>
      <c r="E30" s="138"/>
      <c r="F30" s="138"/>
      <c r="G30" s="208"/>
      <c r="H30" s="269"/>
      <c r="I30" s="30"/>
      <c r="J30" s="183" t="e">
        <f t="shared" si="0"/>
        <v>#N/A</v>
      </c>
      <c r="K30" s="30"/>
      <c r="L30" s="30">
        <f t="shared" si="2"/>
        <v>0</v>
      </c>
      <c r="M30" s="183">
        <f t="shared" si="1"/>
        <v>1</v>
      </c>
      <c r="N30" s="183">
        <f t="shared" si="3"/>
        <v>0</v>
      </c>
      <c r="O30" s="183">
        <f t="shared" si="4"/>
        <v>6</v>
      </c>
      <c r="P30" s="30" t="str">
        <f t="shared" si="5"/>
        <v>-</v>
      </c>
      <c r="Q30" s="178"/>
      <c r="R30" s="190"/>
    </row>
    <row r="31" spans="1:18" ht="15" customHeight="1" x14ac:dyDescent="0.25">
      <c r="A31" s="86">
        <f t="shared" si="7"/>
        <v>14</v>
      </c>
      <c r="B31" s="142"/>
      <c r="C31" s="134"/>
      <c r="D31" s="139"/>
      <c r="E31" s="138"/>
      <c r="F31" s="138"/>
      <c r="G31" s="208"/>
      <c r="H31" s="269"/>
      <c r="I31" s="30"/>
      <c r="J31" s="183" t="e">
        <f t="shared" si="0"/>
        <v>#N/A</v>
      </c>
      <c r="K31" s="30"/>
      <c r="L31" s="30">
        <f t="shared" si="2"/>
        <v>0</v>
      </c>
      <c r="M31" s="183">
        <f t="shared" si="1"/>
        <v>1</v>
      </c>
      <c r="N31" s="183">
        <f t="shared" si="3"/>
        <v>0</v>
      </c>
      <c r="O31" s="183">
        <f t="shared" si="4"/>
        <v>5</v>
      </c>
      <c r="P31" s="30" t="str">
        <f t="shared" si="5"/>
        <v>-</v>
      </c>
      <c r="Q31" s="178"/>
      <c r="R31" s="190"/>
    </row>
    <row r="32" spans="1:18" ht="15" customHeight="1" x14ac:dyDescent="0.25">
      <c r="A32" s="86">
        <f t="shared" si="7"/>
        <v>15</v>
      </c>
      <c r="B32" s="142"/>
      <c r="C32" s="134"/>
      <c r="D32" s="139"/>
      <c r="E32" s="138"/>
      <c r="F32" s="138"/>
      <c r="G32" s="208"/>
      <c r="H32" s="269"/>
      <c r="I32" s="30"/>
      <c r="J32" s="183" t="e">
        <f t="shared" si="0"/>
        <v>#N/A</v>
      </c>
      <c r="K32" s="30"/>
      <c r="L32" s="30">
        <f t="shared" si="2"/>
        <v>0</v>
      </c>
      <c r="M32" s="183">
        <f t="shared" si="1"/>
        <v>1</v>
      </c>
      <c r="N32" s="183">
        <f t="shared" si="3"/>
        <v>0</v>
      </c>
      <c r="O32" s="183">
        <f t="shared" si="4"/>
        <v>4</v>
      </c>
      <c r="P32" s="30" t="str">
        <f t="shared" si="5"/>
        <v>-</v>
      </c>
      <c r="Q32" s="178"/>
      <c r="R32" s="190"/>
    </row>
    <row r="33" spans="1:18" ht="15" customHeight="1" x14ac:dyDescent="0.25">
      <c r="A33" s="86">
        <f t="shared" si="7"/>
        <v>16</v>
      </c>
      <c r="B33" s="142"/>
      <c r="C33" s="134"/>
      <c r="D33" s="139"/>
      <c r="E33" s="138"/>
      <c r="F33" s="138"/>
      <c r="G33" s="208"/>
      <c r="H33" s="269"/>
      <c r="I33" s="30"/>
      <c r="J33" s="183" t="e">
        <f t="shared" si="0"/>
        <v>#N/A</v>
      </c>
      <c r="K33" s="30"/>
      <c r="L33" s="30">
        <f t="shared" si="2"/>
        <v>0</v>
      </c>
      <c r="M33" s="183">
        <f t="shared" si="1"/>
        <v>1</v>
      </c>
      <c r="N33" s="183">
        <f t="shared" si="3"/>
        <v>0</v>
      </c>
      <c r="O33" s="183">
        <f t="shared" si="4"/>
        <v>3</v>
      </c>
      <c r="P33" s="30" t="str">
        <f t="shared" si="5"/>
        <v>-</v>
      </c>
      <c r="Q33" s="178"/>
      <c r="R33" s="190"/>
    </row>
    <row r="34" spans="1:18" ht="15" customHeight="1" x14ac:dyDescent="0.25">
      <c r="A34" s="86">
        <f t="shared" si="7"/>
        <v>17</v>
      </c>
      <c r="B34" s="142"/>
      <c r="C34" s="134"/>
      <c r="D34" s="139"/>
      <c r="E34" s="138"/>
      <c r="F34" s="138"/>
      <c r="G34" s="208"/>
      <c r="H34" s="269"/>
      <c r="I34" s="30"/>
      <c r="J34" s="183" t="e">
        <f t="shared" si="0"/>
        <v>#N/A</v>
      </c>
      <c r="K34" s="30"/>
      <c r="L34" s="30">
        <f t="shared" si="2"/>
        <v>0</v>
      </c>
      <c r="M34" s="183">
        <f t="shared" si="1"/>
        <v>1</v>
      </c>
      <c r="N34" s="183">
        <f t="shared" si="3"/>
        <v>0</v>
      </c>
      <c r="O34" s="183">
        <f t="shared" si="4"/>
        <v>2</v>
      </c>
      <c r="P34" s="30" t="str">
        <f t="shared" si="5"/>
        <v>-</v>
      </c>
      <c r="Q34" s="178"/>
      <c r="R34" s="190"/>
    </row>
    <row r="35" spans="1:18" ht="15" customHeight="1" x14ac:dyDescent="0.25">
      <c r="A35" s="86">
        <f t="shared" si="7"/>
        <v>18</v>
      </c>
      <c r="B35" s="142"/>
      <c r="C35" s="134"/>
      <c r="D35" s="139"/>
      <c r="E35" s="138"/>
      <c r="F35" s="138"/>
      <c r="G35" s="208"/>
      <c r="H35" s="269"/>
      <c r="I35" s="30"/>
      <c r="J35" s="183" t="e">
        <f t="shared" si="0"/>
        <v>#N/A</v>
      </c>
      <c r="K35" s="30"/>
      <c r="L35" s="30">
        <f t="shared" si="2"/>
        <v>0</v>
      </c>
      <c r="M35" s="183">
        <f t="shared" si="1"/>
        <v>1</v>
      </c>
      <c r="N35" s="183">
        <f t="shared" si="3"/>
        <v>0</v>
      </c>
      <c r="O35" s="183">
        <f t="shared" si="4"/>
        <v>1</v>
      </c>
      <c r="P35" s="30" t="str">
        <f t="shared" si="5"/>
        <v>-</v>
      </c>
      <c r="Q35" s="178"/>
      <c r="R35" s="190"/>
    </row>
    <row r="36" spans="1:18" ht="15" customHeight="1" x14ac:dyDescent="0.25">
      <c r="A36" s="86">
        <f t="shared" si="7"/>
        <v>19</v>
      </c>
      <c r="B36" s="142"/>
      <c r="C36" s="134"/>
      <c r="D36" s="139"/>
      <c r="E36" s="138"/>
      <c r="F36" s="138"/>
      <c r="G36" s="208"/>
      <c r="H36" s="269"/>
      <c r="I36" s="30"/>
      <c r="J36" s="183" t="e">
        <f t="shared" si="0"/>
        <v>#N/A</v>
      </c>
      <c r="K36" s="30"/>
      <c r="L36" s="30">
        <f t="shared" si="2"/>
        <v>0</v>
      </c>
      <c r="M36" s="183">
        <f t="shared" si="1"/>
        <v>1</v>
      </c>
      <c r="N36" s="183">
        <f t="shared" si="3"/>
        <v>0</v>
      </c>
      <c r="O36" s="183">
        <f t="shared" si="4"/>
        <v>0</v>
      </c>
      <c r="P36" s="30" t="str">
        <f t="shared" si="5"/>
        <v>-</v>
      </c>
      <c r="Q36" s="178"/>
      <c r="R36" s="190"/>
    </row>
    <row r="37" spans="1:18" x14ac:dyDescent="0.25">
      <c r="A37" s="195"/>
      <c r="B37" s="195"/>
      <c r="C37" s="195"/>
      <c r="D37" s="195"/>
      <c r="E37" s="195"/>
      <c r="F37" s="195"/>
      <c r="G37" s="195"/>
      <c r="H37" s="193"/>
      <c r="I37" s="193"/>
      <c r="J37" s="193"/>
      <c r="K37" s="193"/>
      <c r="L37" s="193"/>
      <c r="M37" s="193"/>
      <c r="N37" s="193"/>
      <c r="O37" s="193"/>
      <c r="P37" s="193"/>
      <c r="Q37" s="195"/>
      <c r="R37" s="195"/>
    </row>
    <row r="38" spans="1:18" x14ac:dyDescent="0.25">
      <c r="A38" s="195"/>
      <c r="B38" s="192" t="s">
        <v>16</v>
      </c>
      <c r="C38" s="193"/>
      <c r="D38" s="193"/>
      <c r="E38" s="750" t="s">
        <v>254</v>
      </c>
      <c r="F38" s="750"/>
      <c r="G38" s="750"/>
      <c r="H38" s="192" t="s">
        <v>92</v>
      </c>
      <c r="I38" s="195"/>
      <c r="J38" s="193"/>
      <c r="K38" s="193"/>
      <c r="L38" s="751" t="s">
        <v>259</v>
      </c>
      <c r="M38" s="710"/>
      <c r="N38" s="710"/>
      <c r="O38" s="710"/>
      <c r="P38" s="193"/>
      <c r="Q38" s="195"/>
      <c r="R38" s="195"/>
    </row>
    <row r="39" spans="1:18" ht="13.8" customHeight="1" x14ac:dyDescent="0.25">
      <c r="A39" s="195"/>
      <c r="B39" s="192"/>
      <c r="C39" s="193"/>
      <c r="D39" s="193"/>
      <c r="E39" s="197"/>
      <c r="F39" s="195"/>
      <c r="G39" s="196"/>
      <c r="H39" s="192"/>
      <c r="I39" s="195"/>
      <c r="J39" s="193"/>
      <c r="K39" s="193"/>
      <c r="L39" s="193"/>
      <c r="M39" s="193"/>
      <c r="N39" s="193"/>
      <c r="O39" s="195"/>
      <c r="P39" s="194"/>
      <c r="Q39" s="195"/>
      <c r="R39" s="195"/>
    </row>
    <row r="40" spans="1:18" ht="25.8" customHeight="1" x14ac:dyDescent="0.25">
      <c r="A40" s="195"/>
      <c r="B40" s="192" t="s">
        <v>17</v>
      </c>
      <c r="C40" s="193"/>
      <c r="D40" s="193"/>
      <c r="E40" s="750" t="s">
        <v>255</v>
      </c>
      <c r="F40" s="750"/>
      <c r="G40" s="750"/>
      <c r="H40" s="192" t="s">
        <v>93</v>
      </c>
      <c r="I40" s="195"/>
      <c r="J40" s="193"/>
      <c r="K40" s="193"/>
      <c r="L40" s="751" t="s">
        <v>260</v>
      </c>
      <c r="M40" s="710"/>
      <c r="N40" s="710"/>
      <c r="O40" s="710"/>
      <c r="P40" s="194"/>
      <c r="Q40" s="195"/>
      <c r="R40" s="195"/>
    </row>
    <row r="41" spans="1:18" s="15" customFormat="1" x14ac:dyDescent="0.25"/>
    <row r="42" spans="1:18" s="15" customFormat="1" x14ac:dyDescent="0.25"/>
    <row r="44" spans="1:18" x14ac:dyDescent="0.25"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H46" s="4"/>
      <c r="I46" s="756"/>
      <c r="J46" s="756"/>
      <c r="K46" s="756"/>
      <c r="L46" s="756"/>
      <c r="M46" s="756"/>
      <c r="N46" s="756"/>
      <c r="O46" s="756"/>
      <c r="P46" s="756"/>
      <c r="Q46" s="756"/>
      <c r="R46" s="756"/>
    </row>
    <row r="47" spans="1:18" x14ac:dyDescent="0.25">
      <c r="H47" s="4"/>
      <c r="I47" s="756"/>
      <c r="J47" s="756"/>
      <c r="K47" s="756"/>
      <c r="L47" s="756"/>
      <c r="M47" s="756"/>
      <c r="N47" s="756"/>
      <c r="O47" s="756"/>
      <c r="P47" s="756"/>
      <c r="Q47" s="756"/>
      <c r="R47" s="756"/>
    </row>
    <row r="48" spans="1:18" x14ac:dyDescent="0.25"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8:18" x14ac:dyDescent="0.25"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8:18" x14ac:dyDescent="0.25"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</sheetData>
  <sheetProtection selectLockedCells="1" selectUnlockedCells="1"/>
  <autoFilter ref="A16:R17" xr:uid="{00000000-0009-0000-0000-00000B000000}">
    <filterColumn colId="1" showButton="0"/>
    <filterColumn colId="10" showButton="0"/>
    <filterColumn colId="16" showButton="0"/>
    <sortState xmlns:xlrd2="http://schemas.microsoft.com/office/spreadsheetml/2017/richdata2" ref="A19:R23">
      <sortCondition ref="A16:A17"/>
    </sortState>
  </autoFilter>
  <sortState xmlns:xlrd2="http://schemas.microsoft.com/office/spreadsheetml/2017/richdata2" ref="B18:R20">
    <sortCondition descending="1" ref="N18:N20"/>
  </sortState>
  <mergeCells count="37">
    <mergeCell ref="A1:R1"/>
    <mergeCell ref="A2:R2"/>
    <mergeCell ref="A3:R3"/>
    <mergeCell ref="A4:R4"/>
    <mergeCell ref="A7:C7"/>
    <mergeCell ref="D7:O7"/>
    <mergeCell ref="P7:R7"/>
    <mergeCell ref="A5:R5"/>
    <mergeCell ref="A8:C8"/>
    <mergeCell ref="D8:O8"/>
    <mergeCell ref="P8:R8"/>
    <mergeCell ref="A9:C9"/>
    <mergeCell ref="D9:O9"/>
    <mergeCell ref="P9:R9"/>
    <mergeCell ref="D10:O10"/>
    <mergeCell ref="D11:O11"/>
    <mergeCell ref="A16:A17"/>
    <mergeCell ref="B16:C17"/>
    <mergeCell ref="D16:D17"/>
    <mergeCell ref="E16:E17"/>
    <mergeCell ref="F16:F17"/>
    <mergeCell ref="G16:G17"/>
    <mergeCell ref="H16:H17"/>
    <mergeCell ref="I16:I17"/>
    <mergeCell ref="I46:R46"/>
    <mergeCell ref="I47:R47"/>
    <mergeCell ref="J16:J17"/>
    <mergeCell ref="K16:L16"/>
    <mergeCell ref="M16:M17"/>
    <mergeCell ref="N16:N17"/>
    <mergeCell ref="O16:O17"/>
    <mergeCell ref="P16:P17"/>
    <mergeCell ref="E38:G38"/>
    <mergeCell ref="E40:G40"/>
    <mergeCell ref="L38:O38"/>
    <mergeCell ref="L40:O40"/>
    <mergeCell ref="Q16:R17"/>
  </mergeCells>
  <printOptions horizontalCentered="1"/>
  <pageMargins left="0.59055118110236227" right="0.19685039370078741" top="0.59055118110236227" bottom="0.59055118110236227" header="0" footer="0"/>
  <pageSetup paperSize="9" scale="67" firstPageNumber="0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48"/>
  <sheetViews>
    <sheetView view="pageBreakPreview" zoomScale="70" zoomScaleNormal="90" zoomScaleSheetLayoutView="70" workbookViewId="0">
      <selection activeCell="M20" sqref="M20"/>
    </sheetView>
  </sheetViews>
  <sheetFormatPr defaultColWidth="36.109375" defaultRowHeight="13.2" x14ac:dyDescent="0.25"/>
  <cols>
    <col min="1" max="1" width="8.88671875" customWidth="1"/>
    <col min="2" max="2" width="8.44140625" customWidth="1"/>
    <col min="3" max="3" width="7" customWidth="1"/>
    <col min="4" max="4" width="22.6640625" customWidth="1"/>
    <col min="5" max="5" width="9.6640625" customWidth="1"/>
    <col min="6" max="6" width="9.33203125" customWidth="1"/>
    <col min="7" max="7" width="10.6640625" customWidth="1"/>
    <col min="8" max="8" width="18.6640625" customWidth="1"/>
    <col min="9" max="9" width="37.44140625" customWidth="1"/>
    <col min="10" max="10" width="0.109375" customWidth="1"/>
    <col min="11" max="240" width="9.109375" customWidth="1"/>
    <col min="241" max="241" width="8.88671875" customWidth="1"/>
    <col min="242" max="242" width="8.44140625" customWidth="1"/>
    <col min="243" max="243" width="7" customWidth="1"/>
    <col min="244" max="244" width="22.6640625" customWidth="1"/>
    <col min="245" max="245" width="17" customWidth="1"/>
    <col min="246" max="246" width="10.88671875" customWidth="1"/>
    <col min="247" max="247" width="10.44140625" customWidth="1"/>
    <col min="248" max="248" width="11.6640625" customWidth="1"/>
  </cols>
  <sheetData>
    <row r="1" spans="1:10" x14ac:dyDescent="0.25">
      <c r="A1" s="732" t="s">
        <v>30</v>
      </c>
      <c r="B1" s="732"/>
      <c r="C1" s="732"/>
      <c r="D1" s="732"/>
      <c r="E1" s="732"/>
      <c r="F1" s="732"/>
      <c r="G1" s="732"/>
      <c r="H1" s="732"/>
      <c r="I1" s="732"/>
      <c r="J1" s="732"/>
    </row>
    <row r="2" spans="1:10" ht="10.5" customHeight="1" x14ac:dyDescent="0.25">
      <c r="A2" s="771" t="s">
        <v>35</v>
      </c>
      <c r="B2" s="771"/>
      <c r="C2" s="771"/>
      <c r="D2" s="771"/>
      <c r="E2" s="771"/>
      <c r="F2" s="771"/>
      <c r="G2" s="771"/>
      <c r="H2" s="771"/>
      <c r="I2" s="771"/>
      <c r="J2" s="771"/>
    </row>
    <row r="3" spans="1:10" ht="11.25" customHeight="1" x14ac:dyDescent="0.25">
      <c r="A3" s="771" t="s">
        <v>0</v>
      </c>
      <c r="B3" s="771"/>
      <c r="C3" s="771"/>
      <c r="D3" s="771"/>
      <c r="E3" s="771"/>
      <c r="F3" s="771"/>
      <c r="G3" s="771"/>
      <c r="H3" s="771"/>
      <c r="I3" s="771"/>
      <c r="J3" s="771"/>
    </row>
    <row r="4" spans="1:10" ht="11.25" customHeight="1" x14ac:dyDescent="0.25">
      <c r="A4" s="772" t="s">
        <v>32</v>
      </c>
      <c r="B4" s="772"/>
      <c r="C4" s="772"/>
      <c r="D4" s="772"/>
      <c r="E4" s="772"/>
      <c r="F4" s="772"/>
      <c r="G4" s="772"/>
      <c r="H4" s="772"/>
      <c r="I4" s="772"/>
      <c r="J4" s="772"/>
    </row>
    <row r="5" spans="1:10" ht="17.25" customHeight="1" x14ac:dyDescent="0.25">
      <c r="A5" s="39"/>
      <c r="B5" s="39"/>
      <c r="D5" s="773" t="s">
        <v>1</v>
      </c>
      <c r="E5" s="773"/>
      <c r="F5" s="773"/>
      <c r="G5" s="773"/>
      <c r="H5" s="773"/>
      <c r="I5" t="s">
        <v>65</v>
      </c>
    </row>
    <row r="6" spans="1:10" ht="18" customHeight="1" x14ac:dyDescent="0.25">
      <c r="A6" s="774" t="s">
        <v>36</v>
      </c>
      <c r="B6" s="774"/>
      <c r="C6" s="774"/>
      <c r="D6" s="773" t="s">
        <v>33</v>
      </c>
      <c r="E6" s="773"/>
      <c r="F6" s="773"/>
      <c r="G6" s="773"/>
      <c r="H6" s="773"/>
      <c r="I6" t="s">
        <v>66</v>
      </c>
    </row>
    <row r="7" spans="1:10" x14ac:dyDescent="0.25">
      <c r="A7" s="775" t="s">
        <v>34</v>
      </c>
      <c r="B7" s="775"/>
      <c r="C7" s="775"/>
      <c r="D7" s="776" t="s">
        <v>81</v>
      </c>
      <c r="E7" s="776"/>
      <c r="F7" s="776"/>
      <c r="G7" s="776"/>
      <c r="H7" s="776"/>
    </row>
    <row r="8" spans="1:10" x14ac:dyDescent="0.25">
      <c r="A8" s="38"/>
      <c r="B8" s="38"/>
      <c r="C8" s="38"/>
      <c r="D8" s="36"/>
      <c r="E8" s="36"/>
      <c r="F8" s="36"/>
      <c r="G8" s="36"/>
      <c r="H8" s="36"/>
    </row>
    <row r="9" spans="1:10" x14ac:dyDescent="0.25">
      <c r="A9" s="768" t="s">
        <v>86</v>
      </c>
      <c r="B9" s="768"/>
      <c r="C9" s="768"/>
      <c r="D9" s="768"/>
      <c r="E9" s="32"/>
      <c r="F9" s="32"/>
      <c r="G9" s="32"/>
      <c r="H9" s="32"/>
      <c r="I9" s="32"/>
    </row>
    <row r="10" spans="1:10" ht="20.399999999999999" x14ac:dyDescent="0.25">
      <c r="A10" s="40" t="s">
        <v>6</v>
      </c>
      <c r="B10" s="40" t="s">
        <v>67</v>
      </c>
      <c r="C10" s="41" t="s">
        <v>68</v>
      </c>
      <c r="D10" s="40" t="s">
        <v>61</v>
      </c>
      <c r="E10" s="41" t="s">
        <v>7</v>
      </c>
      <c r="F10" s="41" t="s">
        <v>69</v>
      </c>
      <c r="G10" s="41" t="s">
        <v>70</v>
      </c>
      <c r="H10" s="41" t="s">
        <v>71</v>
      </c>
      <c r="I10" s="42" t="s">
        <v>72</v>
      </c>
    </row>
    <row r="11" spans="1:10" ht="13.8" x14ac:dyDescent="0.25">
      <c r="A11" s="766">
        <v>1</v>
      </c>
      <c r="B11" s="40">
        <v>1</v>
      </c>
      <c r="C11" s="74">
        <v>68</v>
      </c>
      <c r="D11" s="45" t="s">
        <v>39</v>
      </c>
      <c r="E11" s="65">
        <v>1995</v>
      </c>
      <c r="F11" s="71">
        <v>65.55</v>
      </c>
      <c r="G11" s="40">
        <v>54</v>
      </c>
      <c r="H11" s="40">
        <f>G11</f>
        <v>54</v>
      </c>
      <c r="I11" s="60" t="s">
        <v>40</v>
      </c>
      <c r="J11" s="32"/>
    </row>
    <row r="12" spans="1:10" ht="14.4" thickBot="1" x14ac:dyDescent="0.3">
      <c r="A12" s="766"/>
      <c r="B12" s="40">
        <v>2</v>
      </c>
      <c r="C12" s="74">
        <v>85</v>
      </c>
      <c r="D12" s="45" t="s">
        <v>41</v>
      </c>
      <c r="E12" s="66">
        <v>1992</v>
      </c>
      <c r="F12" s="71">
        <v>85.45</v>
      </c>
      <c r="G12" s="40">
        <v>52</v>
      </c>
      <c r="H12" s="40">
        <f>H11+G12</f>
        <v>106</v>
      </c>
      <c r="I12" s="60" t="s">
        <v>63</v>
      </c>
      <c r="J12" s="32"/>
    </row>
    <row r="13" spans="1:10" ht="14.4" thickBot="1" x14ac:dyDescent="0.3">
      <c r="A13" s="766"/>
      <c r="B13" s="40">
        <v>3</v>
      </c>
      <c r="C13" s="74">
        <v>85</v>
      </c>
      <c r="D13" s="45" t="s">
        <v>31</v>
      </c>
      <c r="E13" s="66">
        <v>2002</v>
      </c>
      <c r="F13" s="71">
        <v>82.25</v>
      </c>
      <c r="G13" s="44">
        <v>58</v>
      </c>
      <c r="H13" s="40">
        <f>H12+G13</f>
        <v>164</v>
      </c>
      <c r="I13" s="60" t="s">
        <v>83</v>
      </c>
      <c r="J13" s="43"/>
    </row>
    <row r="14" spans="1:10" x14ac:dyDescent="0.25">
      <c r="A14" s="766"/>
      <c r="B14" s="40">
        <v>4</v>
      </c>
      <c r="C14" s="74" t="s">
        <v>73</v>
      </c>
      <c r="D14" s="45" t="s">
        <v>82</v>
      </c>
      <c r="E14" s="59">
        <v>1989</v>
      </c>
      <c r="F14" s="77">
        <v>119.45</v>
      </c>
      <c r="G14" s="40">
        <v>58</v>
      </c>
      <c r="H14" s="40">
        <f>H13+G14</f>
        <v>222</v>
      </c>
      <c r="I14" s="60" t="s">
        <v>42</v>
      </c>
      <c r="J14" s="43"/>
    </row>
    <row r="15" spans="1:10" ht="14.1" customHeight="1" x14ac:dyDescent="0.25">
      <c r="A15" s="769" t="s">
        <v>74</v>
      </c>
      <c r="B15" s="769"/>
      <c r="C15" s="769"/>
      <c r="D15" s="769"/>
      <c r="E15" s="777"/>
      <c r="F15" s="55">
        <f>SUM(F11:F14)</f>
        <v>352.7</v>
      </c>
      <c r="G15" s="32"/>
      <c r="H15" s="4"/>
      <c r="I15" s="32"/>
      <c r="J15" s="67"/>
    </row>
    <row r="16" spans="1:10" ht="14.1" customHeight="1" thickBot="1" x14ac:dyDescent="0.3">
      <c r="A16" s="770" t="s">
        <v>75</v>
      </c>
      <c r="B16" s="770"/>
      <c r="C16" s="770"/>
      <c r="D16" s="770"/>
      <c r="E16" s="770"/>
      <c r="F16" s="770"/>
      <c r="G16" s="778"/>
      <c r="H16" s="62">
        <f>H14</f>
        <v>222</v>
      </c>
      <c r="I16" s="32"/>
      <c r="J16" s="68"/>
    </row>
    <row r="17" spans="1:10" ht="14.1" customHeight="1" x14ac:dyDescent="0.25">
      <c r="A17" s="73"/>
      <c r="B17" s="73"/>
      <c r="C17" s="73"/>
      <c r="D17" s="73"/>
      <c r="E17" s="73"/>
      <c r="F17" s="73"/>
      <c r="G17" s="73"/>
      <c r="H17" s="72"/>
      <c r="I17" s="32"/>
      <c r="J17" s="4"/>
    </row>
    <row r="18" spans="1:10" ht="21" customHeight="1" x14ac:dyDescent="0.25">
      <c r="A18" s="768" t="s">
        <v>76</v>
      </c>
      <c r="B18" s="768"/>
      <c r="C18" s="768"/>
      <c r="D18" s="768"/>
      <c r="E18" s="32"/>
      <c r="F18" s="81"/>
      <c r="G18" s="32"/>
      <c r="H18" s="32"/>
      <c r="I18" s="32"/>
    </row>
    <row r="19" spans="1:10" ht="20.399999999999999" x14ac:dyDescent="0.25">
      <c r="A19" s="40" t="s">
        <v>6</v>
      </c>
      <c r="B19" s="40" t="s">
        <v>67</v>
      </c>
      <c r="C19" s="41" t="s">
        <v>68</v>
      </c>
      <c r="D19" s="40" t="s">
        <v>61</v>
      </c>
      <c r="E19" s="41" t="s">
        <v>7</v>
      </c>
      <c r="F19" s="82" t="s">
        <v>69</v>
      </c>
      <c r="G19" s="41" t="s">
        <v>70</v>
      </c>
      <c r="H19" s="41" t="s">
        <v>71</v>
      </c>
      <c r="I19" s="42" t="s">
        <v>72</v>
      </c>
      <c r="J19" s="32"/>
    </row>
    <row r="20" spans="1:10" ht="14.1" customHeight="1" x14ac:dyDescent="0.25">
      <c r="A20" s="766">
        <v>2</v>
      </c>
      <c r="B20" s="40">
        <v>1</v>
      </c>
      <c r="C20" s="70">
        <v>85</v>
      </c>
      <c r="D20" s="45" t="s">
        <v>52</v>
      </c>
      <c r="E20" s="46">
        <v>1995</v>
      </c>
      <c r="F20" s="83">
        <v>84.9</v>
      </c>
      <c r="G20" s="40">
        <v>54</v>
      </c>
      <c r="H20" s="40">
        <f>G20</f>
        <v>54</v>
      </c>
      <c r="I20" s="60" t="s">
        <v>53</v>
      </c>
      <c r="J20" s="32"/>
    </row>
    <row r="21" spans="1:10" ht="14.1" customHeight="1" x14ac:dyDescent="0.25">
      <c r="A21" s="766"/>
      <c r="B21" s="40">
        <v>2</v>
      </c>
      <c r="C21" s="70" t="s">
        <v>73</v>
      </c>
      <c r="D21" s="45" t="s">
        <v>77</v>
      </c>
      <c r="E21" s="46">
        <v>1990</v>
      </c>
      <c r="F21" s="77">
        <v>96.65</v>
      </c>
      <c r="G21" s="40">
        <v>56</v>
      </c>
      <c r="H21" s="40">
        <f>H20+G21</f>
        <v>110</v>
      </c>
      <c r="I21" s="60" t="s">
        <v>51</v>
      </c>
      <c r="J21" s="32"/>
    </row>
    <row r="22" spans="1:10" ht="14.1" customHeight="1" x14ac:dyDescent="0.25">
      <c r="A22" s="766"/>
      <c r="B22" s="40">
        <v>3</v>
      </c>
      <c r="C22" s="70">
        <v>85</v>
      </c>
      <c r="D22" s="45" t="s">
        <v>62</v>
      </c>
      <c r="E22" s="46">
        <v>1997</v>
      </c>
      <c r="F22" s="77">
        <v>84.8</v>
      </c>
      <c r="G22" s="44">
        <v>52</v>
      </c>
      <c r="H22" s="40">
        <f>H21+G22</f>
        <v>162</v>
      </c>
      <c r="I22" s="60" t="s">
        <v>51</v>
      </c>
      <c r="J22" s="11"/>
    </row>
    <row r="23" spans="1:10" ht="14.1" customHeight="1" x14ac:dyDescent="0.25">
      <c r="A23" s="766"/>
      <c r="B23" s="40">
        <v>4</v>
      </c>
      <c r="C23" s="70" t="s">
        <v>73</v>
      </c>
      <c r="D23" s="45" t="s">
        <v>78</v>
      </c>
      <c r="E23" s="12">
        <v>1990</v>
      </c>
      <c r="F23" s="76">
        <v>96.2</v>
      </c>
      <c r="G23" s="51">
        <v>40</v>
      </c>
      <c r="H23" s="40">
        <f>H22+G23</f>
        <v>202</v>
      </c>
      <c r="I23" s="60" t="s">
        <v>51</v>
      </c>
      <c r="J23" s="32"/>
    </row>
    <row r="24" spans="1:10" ht="12.75" customHeight="1" x14ac:dyDescent="0.25">
      <c r="A24" s="769" t="s">
        <v>74</v>
      </c>
      <c r="B24" s="769"/>
      <c r="C24" s="769"/>
      <c r="D24" s="769"/>
      <c r="E24" s="769"/>
      <c r="F24" s="55">
        <f>SUM(F20:F23)</f>
        <v>362.55</v>
      </c>
      <c r="G24" s="32"/>
      <c r="H24" s="4"/>
      <c r="I24" s="32"/>
      <c r="J24" s="32"/>
    </row>
    <row r="25" spans="1:10" ht="12.75" customHeight="1" x14ac:dyDescent="0.25">
      <c r="A25" s="770" t="s">
        <v>75</v>
      </c>
      <c r="B25" s="770"/>
      <c r="C25" s="770"/>
      <c r="D25" s="770"/>
      <c r="E25" s="770"/>
      <c r="F25" s="770"/>
      <c r="G25" s="770"/>
      <c r="H25" s="62">
        <f>H23</f>
        <v>202</v>
      </c>
      <c r="I25" s="32"/>
      <c r="J25" s="32"/>
    </row>
    <row r="26" spans="1:10" s="32" customFormat="1" ht="17.25" customHeight="1" x14ac:dyDescent="0.25"/>
    <row r="27" spans="1:10" ht="27.75" customHeight="1" x14ac:dyDescent="0.25">
      <c r="A27" s="768" t="s">
        <v>79</v>
      </c>
      <c r="B27" s="768"/>
      <c r="C27" s="768"/>
      <c r="D27" s="768"/>
      <c r="E27" s="32"/>
      <c r="F27" s="32"/>
      <c r="G27" s="32"/>
      <c r="H27" s="32"/>
      <c r="I27" s="32"/>
    </row>
    <row r="28" spans="1:10" s="32" customFormat="1" ht="20.399999999999999" x14ac:dyDescent="0.25">
      <c r="A28" s="40" t="s">
        <v>6</v>
      </c>
      <c r="B28" s="40" t="s">
        <v>67</v>
      </c>
      <c r="C28" s="41" t="s">
        <v>68</v>
      </c>
      <c r="D28" s="40" t="s">
        <v>61</v>
      </c>
      <c r="E28" s="41" t="s">
        <v>7</v>
      </c>
      <c r="F28" s="82" t="s">
        <v>69</v>
      </c>
      <c r="G28" s="41" t="s">
        <v>70</v>
      </c>
      <c r="H28" s="41" t="s">
        <v>71</v>
      </c>
      <c r="I28" s="42" t="s">
        <v>72</v>
      </c>
    </row>
    <row r="29" spans="1:10" s="32" customFormat="1" ht="14.1" customHeight="1" x14ac:dyDescent="0.25">
      <c r="A29" s="766">
        <v>3</v>
      </c>
      <c r="B29" s="40">
        <v>1</v>
      </c>
      <c r="C29" s="70">
        <v>73</v>
      </c>
      <c r="D29" s="45" t="s">
        <v>57</v>
      </c>
      <c r="E29" s="59">
        <v>1992</v>
      </c>
      <c r="F29" s="84">
        <v>72.400000000000006</v>
      </c>
      <c r="G29" s="51">
        <v>50</v>
      </c>
      <c r="H29" s="40">
        <f>G29</f>
        <v>50</v>
      </c>
      <c r="I29" s="60" t="s">
        <v>58</v>
      </c>
    </row>
    <row r="30" spans="1:10" s="32" customFormat="1" ht="14.1" customHeight="1" x14ac:dyDescent="0.25">
      <c r="A30" s="767"/>
      <c r="B30" s="40">
        <v>2</v>
      </c>
      <c r="C30" s="70" t="s">
        <v>73</v>
      </c>
      <c r="D30" s="45" t="s">
        <v>60</v>
      </c>
      <c r="E30" s="46">
        <v>1999</v>
      </c>
      <c r="F30" s="77">
        <v>87.7</v>
      </c>
      <c r="G30" s="51">
        <v>47</v>
      </c>
      <c r="H30" s="40">
        <f>H29+G30</f>
        <v>97</v>
      </c>
      <c r="I30" s="60" t="s">
        <v>54</v>
      </c>
    </row>
    <row r="31" spans="1:10" s="11" customFormat="1" ht="14.1" customHeight="1" x14ac:dyDescent="0.25">
      <c r="A31" s="767"/>
      <c r="B31" s="40">
        <v>3</v>
      </c>
      <c r="C31" s="70" t="s">
        <v>73</v>
      </c>
      <c r="D31" s="45" t="s">
        <v>55</v>
      </c>
      <c r="E31" s="61">
        <v>1999</v>
      </c>
      <c r="F31" s="76">
        <v>106.3</v>
      </c>
      <c r="G31" s="51">
        <v>47</v>
      </c>
      <c r="H31" s="40">
        <f>H30+G31</f>
        <v>144</v>
      </c>
      <c r="I31" s="60" t="s">
        <v>56</v>
      </c>
    </row>
    <row r="32" spans="1:10" s="32" customFormat="1" ht="13.5" customHeight="1" x14ac:dyDescent="0.25">
      <c r="A32" s="767"/>
      <c r="B32" s="40">
        <v>4</v>
      </c>
      <c r="C32" s="49">
        <v>85</v>
      </c>
      <c r="D32" s="31" t="s">
        <v>59</v>
      </c>
      <c r="E32" s="46">
        <v>1999</v>
      </c>
      <c r="F32" s="76">
        <v>83.85</v>
      </c>
      <c r="G32" s="40">
        <v>46</v>
      </c>
      <c r="H32" s="40">
        <f>H31+G32</f>
        <v>190</v>
      </c>
      <c r="I32" s="60" t="s">
        <v>54</v>
      </c>
    </row>
    <row r="33" spans="1:10" s="32" customFormat="1" ht="22.5" customHeight="1" x14ac:dyDescent="0.25">
      <c r="A33" s="54" t="s">
        <v>74</v>
      </c>
      <c r="B33" s="64"/>
      <c r="C33" s="64"/>
      <c r="D33" s="64"/>
      <c r="E33" s="64"/>
      <c r="F33" s="55">
        <f>SUM(F29:F32)</f>
        <v>350.25</v>
      </c>
      <c r="H33" s="4"/>
    </row>
    <row r="34" spans="1:10" ht="12.75" customHeight="1" x14ac:dyDescent="0.25">
      <c r="A34" s="54" t="s">
        <v>75</v>
      </c>
      <c r="B34" s="64"/>
      <c r="C34" s="64"/>
      <c r="D34" s="64"/>
      <c r="E34" s="64"/>
      <c r="F34" s="64"/>
      <c r="G34" s="64"/>
      <c r="H34" s="62">
        <f>H32</f>
        <v>190</v>
      </c>
      <c r="I34" s="32"/>
      <c r="J34" s="32"/>
    </row>
    <row r="35" spans="1:10" ht="13.5" customHeight="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s="32" customFormat="1" ht="23.25" customHeight="1" thickBot="1" x14ac:dyDescent="0.3">
      <c r="A36" s="75" t="s">
        <v>87</v>
      </c>
      <c r="B36" s="75"/>
      <c r="C36" s="75"/>
      <c r="D36" s="75"/>
    </row>
    <row r="37" spans="1:10" s="32" customFormat="1" ht="26.25" customHeight="1" thickBot="1" x14ac:dyDescent="0.3">
      <c r="A37" s="40" t="s">
        <v>6</v>
      </c>
      <c r="B37" s="40" t="s">
        <v>67</v>
      </c>
      <c r="C37" s="41" t="s">
        <v>68</v>
      </c>
      <c r="D37" s="40" t="s">
        <v>61</v>
      </c>
      <c r="E37" s="41" t="s">
        <v>7</v>
      </c>
      <c r="F37" s="41" t="s">
        <v>69</v>
      </c>
      <c r="G37" s="41" t="s">
        <v>70</v>
      </c>
      <c r="H37" s="41" t="s">
        <v>71</v>
      </c>
      <c r="I37" s="42" t="s">
        <v>72</v>
      </c>
      <c r="J37" s="43"/>
    </row>
    <row r="38" spans="1:10" s="32" customFormat="1" ht="14.1" customHeight="1" thickBot="1" x14ac:dyDescent="0.3">
      <c r="A38" s="766">
        <v>4</v>
      </c>
      <c r="B38" s="40">
        <v>1</v>
      </c>
      <c r="C38" s="44">
        <v>85</v>
      </c>
      <c r="D38" s="45" t="s">
        <v>47</v>
      </c>
      <c r="E38" s="46">
        <v>1992</v>
      </c>
      <c r="F38" s="63">
        <v>78.5</v>
      </c>
      <c r="G38" s="44">
        <v>30</v>
      </c>
      <c r="H38" s="40">
        <f>G38</f>
        <v>30</v>
      </c>
      <c r="I38" s="47" t="s">
        <v>48</v>
      </c>
      <c r="J38" s="48"/>
    </row>
    <row r="39" spans="1:10" ht="14.1" customHeight="1" x14ac:dyDescent="0.25">
      <c r="A39" s="767"/>
      <c r="B39" s="40">
        <v>2</v>
      </c>
      <c r="C39" s="74">
        <v>85</v>
      </c>
      <c r="D39" s="45" t="s">
        <v>43</v>
      </c>
      <c r="E39" s="46">
        <v>1983</v>
      </c>
      <c r="F39" s="76">
        <v>82.3</v>
      </c>
      <c r="G39" s="44">
        <v>39</v>
      </c>
      <c r="H39" s="40">
        <f>H38+G39</f>
        <v>69</v>
      </c>
      <c r="I39" s="47" t="s">
        <v>44</v>
      </c>
      <c r="J39" s="48"/>
    </row>
    <row r="40" spans="1:10" s="32" customFormat="1" ht="14.1" customHeight="1" thickBot="1" x14ac:dyDescent="0.3">
      <c r="A40" s="767"/>
      <c r="B40" s="40">
        <v>3</v>
      </c>
      <c r="C40" s="74">
        <v>85</v>
      </c>
      <c r="D40" s="50" t="s">
        <v>45</v>
      </c>
      <c r="E40" s="29">
        <v>1993</v>
      </c>
      <c r="F40" s="77">
        <v>80.05</v>
      </c>
      <c r="G40" s="51">
        <v>39</v>
      </c>
      <c r="H40" s="40">
        <f>H39+G40</f>
        <v>108</v>
      </c>
      <c r="I40" s="52" t="s">
        <v>46</v>
      </c>
      <c r="J40" s="53"/>
    </row>
    <row r="41" spans="1:10" s="32" customFormat="1" ht="14.1" customHeight="1" thickBot="1" x14ac:dyDescent="0.3">
      <c r="A41" s="767"/>
      <c r="B41" s="40">
        <v>4</v>
      </c>
      <c r="C41" s="74" t="s">
        <v>73</v>
      </c>
      <c r="D41" s="34" t="s">
        <v>49</v>
      </c>
      <c r="E41" s="16">
        <v>1965</v>
      </c>
      <c r="F41" s="78">
        <v>103.15</v>
      </c>
      <c r="G41" s="51">
        <v>40</v>
      </c>
      <c r="H41" s="40">
        <f>H40+G41</f>
        <v>148</v>
      </c>
      <c r="I41" s="52" t="s">
        <v>50</v>
      </c>
      <c r="J41" s="53"/>
    </row>
    <row r="42" spans="1:10" s="32" customFormat="1" ht="15.75" customHeight="1" x14ac:dyDescent="0.25">
      <c r="A42" s="54" t="s">
        <v>74</v>
      </c>
      <c r="B42" s="54"/>
      <c r="C42" s="54"/>
      <c r="D42" s="54"/>
      <c r="E42" s="54"/>
      <c r="F42" s="79">
        <f>SUM(F38:F41)</f>
        <v>344</v>
      </c>
      <c r="H42" s="4"/>
    </row>
    <row r="43" spans="1:10" s="32" customFormat="1" ht="20.25" customHeight="1" x14ac:dyDescent="0.25">
      <c r="A43" s="56" t="s">
        <v>75</v>
      </c>
      <c r="B43" s="56"/>
      <c r="C43" s="56"/>
      <c r="D43" s="56"/>
      <c r="E43" s="54"/>
      <c r="F43" s="80"/>
      <c r="G43" s="54"/>
      <c r="H43" s="57">
        <f>H41</f>
        <v>148</v>
      </c>
      <c r="I43" s="58"/>
    </row>
    <row r="44" spans="1:10" ht="13.5" customHeight="1" x14ac:dyDescent="0.25">
      <c r="A44" s="69"/>
      <c r="B44" s="69"/>
      <c r="C44" s="69"/>
      <c r="D44" s="69"/>
      <c r="E44" s="69"/>
      <c r="F44" s="69"/>
      <c r="G44" s="64"/>
      <c r="H44" s="37"/>
      <c r="I44" s="32"/>
      <c r="J44" s="32"/>
    </row>
    <row r="45" spans="1:10" ht="21.75" customHeight="1" x14ac:dyDescent="0.25"/>
    <row r="46" spans="1:10" x14ac:dyDescent="0.25">
      <c r="A46" s="33" t="s">
        <v>16</v>
      </c>
      <c r="B46" s="33"/>
      <c r="C46" s="33"/>
      <c r="D46" s="2" t="s">
        <v>88</v>
      </c>
      <c r="E46" s="33"/>
      <c r="F46" s="3"/>
      <c r="G46" s="17" t="s">
        <v>80</v>
      </c>
      <c r="I46" s="20" t="s">
        <v>89</v>
      </c>
    </row>
    <row r="47" spans="1:10" x14ac:dyDescent="0.25">
      <c r="A47" s="33"/>
      <c r="B47" s="33"/>
      <c r="C47" s="33"/>
      <c r="D47" s="33"/>
      <c r="E47" s="33"/>
      <c r="G47" s="17"/>
      <c r="I47" s="15"/>
    </row>
    <row r="48" spans="1:10" x14ac:dyDescent="0.25">
      <c r="A48" s="33" t="s">
        <v>17</v>
      </c>
      <c r="B48" s="33"/>
      <c r="C48" s="33"/>
      <c r="D48" s="20" t="s">
        <v>91</v>
      </c>
      <c r="E48" s="33"/>
      <c r="F48" s="33"/>
      <c r="G48" s="17" t="s">
        <v>18</v>
      </c>
      <c r="I48" s="20" t="s">
        <v>90</v>
      </c>
    </row>
  </sheetData>
  <sheetProtection selectLockedCells="1" selectUnlockedCells="1"/>
  <mergeCells count="20">
    <mergeCell ref="A6:C6"/>
    <mergeCell ref="D6:H6"/>
    <mergeCell ref="A7:C7"/>
    <mergeCell ref="D7:H7"/>
    <mergeCell ref="A18:D18"/>
    <mergeCell ref="A9:D9"/>
    <mergeCell ref="A11:A14"/>
    <mergeCell ref="A15:E15"/>
    <mergeCell ref="A16:G16"/>
    <mergeCell ref="A1:J1"/>
    <mergeCell ref="A2:J2"/>
    <mergeCell ref="A3:J3"/>
    <mergeCell ref="A4:J4"/>
    <mergeCell ref="D5:H5"/>
    <mergeCell ref="A29:A32"/>
    <mergeCell ref="A38:A41"/>
    <mergeCell ref="A27:D27"/>
    <mergeCell ref="A24:E24"/>
    <mergeCell ref="A20:A23"/>
    <mergeCell ref="A25:G25"/>
  </mergeCells>
  <pageMargins left="0.70866141732283472" right="0.70866141732283472" top="0.15748031496062992" bottom="0.15748031496062992" header="0.51181102362204722" footer="0.51181102362204722"/>
  <pageSetup paperSize="9" scale="67" firstPageNumber="0" orientation="portrait" r:id="rId1"/>
  <headerFooter alignWithMargins="0"/>
  <colBreaks count="1" manualBreakCount="1">
    <brk id="9" max="56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9F30A-B9D8-45BC-B61A-FB0C59C38B44}">
  <sheetPr>
    <tabColor theme="4" tint="0.59999389629810485"/>
    <pageSetUpPr fitToPage="1"/>
  </sheetPr>
  <dimension ref="A1:R51"/>
  <sheetViews>
    <sheetView view="pageBreakPreview" topLeftCell="A4" zoomScale="90" zoomScaleNormal="70" zoomScaleSheetLayoutView="90" workbookViewId="0">
      <selection activeCell="B20" sqref="B20:Q20"/>
    </sheetView>
  </sheetViews>
  <sheetFormatPr defaultColWidth="9.109375" defaultRowHeight="13.2" x14ac:dyDescent="0.25"/>
  <cols>
    <col min="1" max="1" width="8.33203125" style="32" customWidth="1"/>
    <col min="2" max="2" width="9.109375" style="32"/>
    <col min="3" max="3" width="14.33203125" style="32" customWidth="1"/>
    <col min="4" max="4" width="9.44140625" style="32" customWidth="1"/>
    <col min="5" max="5" width="7.44140625" style="32" customWidth="1"/>
    <col min="6" max="6" width="32.44140625" style="32" customWidth="1"/>
    <col min="7" max="7" width="20.33203125" style="32" customWidth="1"/>
    <col min="8" max="8" width="10.33203125" style="32" customWidth="1"/>
    <col min="9" max="9" width="8.109375" style="32" customWidth="1"/>
    <col min="10" max="10" width="6.5546875" style="32" customWidth="1"/>
    <col min="11" max="11" width="9.5546875" style="32" customWidth="1"/>
    <col min="12" max="12" width="10.5546875" style="32" customWidth="1"/>
    <col min="13" max="13" width="8.33203125" style="32" customWidth="1"/>
    <col min="14" max="14" width="10.109375" style="32" customWidth="1"/>
    <col min="15" max="15" width="8.5546875" style="32" customWidth="1"/>
    <col min="16" max="16" width="9.109375" style="32" customWidth="1"/>
    <col min="17" max="17" width="13.44140625" style="32" customWidth="1"/>
    <col min="18" max="18" width="13.5546875" style="32" customWidth="1"/>
    <col min="19" max="16384" width="9.109375" style="32"/>
  </cols>
  <sheetData>
    <row r="1" spans="1:18" x14ac:dyDescent="0.25">
      <c r="A1" s="683" t="s">
        <v>111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</row>
    <row r="2" spans="1:18" x14ac:dyDescent="0.25">
      <c r="A2" s="683" t="s">
        <v>265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</row>
    <row r="3" spans="1:18" ht="12.75" customHeight="1" x14ac:dyDescent="0.25">
      <c r="A3" s="683" t="s">
        <v>256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</row>
    <row r="4" spans="1:18" x14ac:dyDescent="0.25">
      <c r="A4" s="683" t="s">
        <v>94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</row>
    <row r="5" spans="1:18" x14ac:dyDescent="0.25">
      <c r="A5" s="683" t="s">
        <v>257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</row>
    <row r="6" spans="1:18" ht="9" customHeight="1" x14ac:dyDescent="0.25"/>
    <row r="7" spans="1:18" ht="15.6" x14ac:dyDescent="0.3">
      <c r="A7" s="684" t="s">
        <v>195</v>
      </c>
      <c r="B7" s="684"/>
      <c r="C7" s="684"/>
      <c r="D7" s="685" t="s">
        <v>1</v>
      </c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4" t="s">
        <v>98</v>
      </c>
      <c r="Q7" s="684"/>
      <c r="R7" s="684"/>
    </row>
    <row r="8" spans="1:18" ht="15.6" x14ac:dyDescent="0.25">
      <c r="A8" s="680" t="s">
        <v>197</v>
      </c>
      <c r="B8" s="680"/>
      <c r="C8" s="681"/>
      <c r="D8" s="762" t="s">
        <v>198</v>
      </c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762"/>
      <c r="P8" s="680" t="s">
        <v>20</v>
      </c>
      <c r="Q8" s="680"/>
      <c r="R8" s="680"/>
    </row>
    <row r="9" spans="1:18" ht="15" x14ac:dyDescent="0.25">
      <c r="A9" s="763" t="s">
        <v>25</v>
      </c>
      <c r="B9" s="764"/>
      <c r="C9" s="765"/>
      <c r="D9" s="701" t="s">
        <v>258</v>
      </c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3"/>
      <c r="P9" s="700" t="s">
        <v>2</v>
      </c>
      <c r="Q9" s="700"/>
      <c r="R9" s="700"/>
    </row>
    <row r="10" spans="1:18" ht="15.6" x14ac:dyDescent="0.3">
      <c r="A10" s="90" t="s">
        <v>12</v>
      </c>
      <c r="B10" s="90" t="s">
        <v>19</v>
      </c>
      <c r="C10" s="90" t="s">
        <v>21</v>
      </c>
      <c r="D10" s="704" t="s">
        <v>138</v>
      </c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705"/>
      <c r="P10" s="286" t="s">
        <v>3</v>
      </c>
      <c r="Q10" s="286" t="s">
        <v>4</v>
      </c>
      <c r="R10" s="286" t="s">
        <v>5</v>
      </c>
    </row>
    <row r="11" spans="1:18" ht="15" customHeight="1" x14ac:dyDescent="0.25">
      <c r="A11" s="91"/>
      <c r="B11" s="91"/>
      <c r="C11" s="91"/>
      <c r="D11" s="687" t="s">
        <v>266</v>
      </c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378">
        <v>210</v>
      </c>
      <c r="Q11" s="378">
        <v>146</v>
      </c>
      <c r="R11" s="378">
        <v>83</v>
      </c>
    </row>
    <row r="12" spans="1:18" s="4" customFormat="1" x14ac:dyDescent="0.25">
      <c r="A12" s="21"/>
      <c r="B12" s="21"/>
      <c r="C12" s="21"/>
      <c r="P12" s="21"/>
      <c r="Q12" s="21"/>
      <c r="R12" s="21"/>
    </row>
    <row r="13" spans="1:18" x14ac:dyDescent="0.25">
      <c r="A13" s="284" t="s">
        <v>37</v>
      </c>
      <c r="B13" s="188"/>
      <c r="C13" s="188"/>
      <c r="D13" s="285"/>
      <c r="E13" s="199"/>
      <c r="F13" s="199"/>
      <c r="G13" s="199"/>
      <c r="H13" s="199"/>
      <c r="I13" s="199"/>
      <c r="J13" s="199"/>
      <c r="K13" s="203"/>
      <c r="L13" s="199"/>
      <c r="M13" s="199"/>
      <c r="N13" s="199"/>
      <c r="O13" s="199"/>
      <c r="P13" s="200"/>
      <c r="Q13" s="200"/>
      <c r="R13" s="200"/>
    </row>
    <row r="14" spans="1:18" x14ac:dyDescent="0.25">
      <c r="A14" s="204" t="s">
        <v>38</v>
      </c>
      <c r="B14" s="205"/>
      <c r="C14" s="201"/>
      <c r="D14" s="285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200"/>
      <c r="Q14" s="200"/>
      <c r="R14" s="200"/>
    </row>
    <row r="15" spans="1:18" x14ac:dyDescent="0.25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</row>
    <row r="16" spans="1:18" s="15" customFormat="1" ht="11.25" customHeight="1" x14ac:dyDescent="0.25">
      <c r="A16" s="758" t="s">
        <v>6</v>
      </c>
      <c r="B16" s="760" t="s">
        <v>61</v>
      </c>
      <c r="C16" s="760"/>
      <c r="D16" s="752" t="s">
        <v>7</v>
      </c>
      <c r="E16" s="752" t="s">
        <v>8</v>
      </c>
      <c r="F16" s="752" t="s">
        <v>9</v>
      </c>
      <c r="G16" s="752" t="s">
        <v>10</v>
      </c>
      <c r="H16" s="752" t="s">
        <v>11</v>
      </c>
      <c r="I16" s="752" t="s">
        <v>12</v>
      </c>
      <c r="J16" s="752" t="s">
        <v>6</v>
      </c>
      <c r="K16" s="757" t="s">
        <v>19</v>
      </c>
      <c r="L16" s="757"/>
      <c r="M16" s="752" t="s">
        <v>6</v>
      </c>
      <c r="N16" s="752" t="s">
        <v>22</v>
      </c>
      <c r="O16" s="752" t="s">
        <v>13</v>
      </c>
      <c r="P16" s="752" t="s">
        <v>14</v>
      </c>
      <c r="Q16" s="752" t="s">
        <v>15</v>
      </c>
      <c r="R16" s="753"/>
    </row>
    <row r="17" spans="1:18" s="15" customFormat="1" x14ac:dyDescent="0.25">
      <c r="A17" s="759"/>
      <c r="B17" s="761"/>
      <c r="C17" s="761"/>
      <c r="D17" s="754"/>
      <c r="E17" s="754"/>
      <c r="F17" s="754"/>
      <c r="G17" s="754"/>
      <c r="H17" s="754"/>
      <c r="I17" s="754"/>
      <c r="J17" s="754"/>
      <c r="K17" s="206" t="s">
        <v>21</v>
      </c>
      <c r="L17" s="206" t="s">
        <v>23</v>
      </c>
      <c r="M17" s="754"/>
      <c r="N17" s="754"/>
      <c r="O17" s="754"/>
      <c r="P17" s="754"/>
      <c r="Q17" s="754"/>
      <c r="R17" s="755"/>
    </row>
    <row r="18" spans="1:18" s="17" customFormat="1" ht="15" customHeight="1" x14ac:dyDescent="0.25">
      <c r="A18" s="35">
        <v>1</v>
      </c>
      <c r="B18" s="356" t="s">
        <v>404</v>
      </c>
      <c r="C18" s="381"/>
      <c r="D18" s="245">
        <v>1993</v>
      </c>
      <c r="E18" s="245" t="s">
        <v>3</v>
      </c>
      <c r="F18" s="245" t="s">
        <v>203</v>
      </c>
      <c r="G18" s="245"/>
      <c r="H18" s="269"/>
      <c r="I18" s="30">
        <v>232</v>
      </c>
      <c r="J18" s="183">
        <f t="shared" ref="J18:J31" si="0">_xlfn.RANK.EQ(I18,I$18:I$37)</f>
        <v>1</v>
      </c>
      <c r="K18" s="30"/>
      <c r="L18" s="30">
        <f t="shared" ref="L18:L31" si="1">K18/2</f>
        <v>0</v>
      </c>
      <c r="M18" s="183">
        <f t="shared" ref="M18:M31" si="2">_xlfn.RANK.EQ(L18,L$18:L$37)</f>
        <v>1</v>
      </c>
      <c r="N18" s="183">
        <f t="shared" ref="N18:N31" si="3">L18+I18</f>
        <v>232</v>
      </c>
      <c r="O18" s="183">
        <f t="shared" ref="O18:O31" si="4">IF(A18=1,20,IF(A18=2,18,IF(A18=3,16,IF(A18&gt;19,0,19-A18))))</f>
        <v>20</v>
      </c>
      <c r="P18" s="30" t="str">
        <f t="shared" ref="P18:P31" si="5">IF(AND(NOT(OR(E18="МСМК",E18="ЗМС")),N18&gt;=$P$11),"+МСМК",IF(AND(OR(E18="МСМК",E18="ЗМС"),N18&gt;=$P$11),"МСМК",IF(AND(NOT(OR(E18="МСМК",E18="МС",E18="ЗМС")),N18&gt;=$Q$11),"+МС",IF(AND(OR(E18="МСМК",E18="МС",E18="ЗМС"),N18&gt;=$Q$11),"МС",IF(AND(NOT(OR(E18="ЗМС",E18="МСМК",E18="МС",E18="КМС")),N18&gt;=$R$11),"+КМС",IF(AND(OR(E18="ЗМС",E18="МСМК",E18="МС",E18="КМС"),N18&gt;=$R$11),"КМС","-"))))))</f>
        <v>МСМК</v>
      </c>
      <c r="Q18" s="374" t="s">
        <v>414</v>
      </c>
      <c r="R18" s="190"/>
    </row>
    <row r="19" spans="1:18" s="15" customFormat="1" ht="15" customHeight="1" x14ac:dyDescent="0.25">
      <c r="A19" s="86">
        <f>A18+1</f>
        <v>2</v>
      </c>
      <c r="B19" s="356" t="s">
        <v>553</v>
      </c>
      <c r="C19" s="381"/>
      <c r="D19" s="245">
        <v>1989</v>
      </c>
      <c r="E19" s="245" t="s">
        <v>3</v>
      </c>
      <c r="F19" s="323" t="s">
        <v>273</v>
      </c>
      <c r="G19" s="257" t="s">
        <v>388</v>
      </c>
      <c r="H19" s="269"/>
      <c r="I19" s="30">
        <v>228</v>
      </c>
      <c r="J19" s="183">
        <f t="shared" si="0"/>
        <v>2</v>
      </c>
      <c r="K19" s="30"/>
      <c r="L19" s="30">
        <f t="shared" si="1"/>
        <v>0</v>
      </c>
      <c r="M19" s="183">
        <f t="shared" si="2"/>
        <v>1</v>
      </c>
      <c r="N19" s="183">
        <f t="shared" si="3"/>
        <v>228</v>
      </c>
      <c r="O19" s="183">
        <f t="shared" si="4"/>
        <v>18</v>
      </c>
      <c r="P19" s="30" t="str">
        <f t="shared" si="5"/>
        <v>МСМК</v>
      </c>
      <c r="Q19" s="374" t="s">
        <v>520</v>
      </c>
      <c r="R19" s="190"/>
    </row>
    <row r="20" spans="1:18" ht="21.75" customHeight="1" x14ac:dyDescent="0.25">
      <c r="A20" s="86">
        <f t="shared" ref="A20:A37" si="6">A19+1</f>
        <v>3</v>
      </c>
      <c r="B20" s="356" t="s">
        <v>405</v>
      </c>
      <c r="C20" s="381"/>
      <c r="D20" s="245">
        <v>2000</v>
      </c>
      <c r="E20" s="245" t="s">
        <v>4</v>
      </c>
      <c r="F20" s="323" t="s">
        <v>128</v>
      </c>
      <c r="G20" s="257" t="s">
        <v>143</v>
      </c>
      <c r="H20" s="269"/>
      <c r="I20" s="30">
        <v>199.5</v>
      </c>
      <c r="J20" s="183">
        <f t="shared" si="0"/>
        <v>3</v>
      </c>
      <c r="K20" s="30"/>
      <c r="L20" s="30">
        <f t="shared" si="1"/>
        <v>0</v>
      </c>
      <c r="M20" s="183">
        <f t="shared" si="2"/>
        <v>1</v>
      </c>
      <c r="N20" s="183">
        <f t="shared" si="3"/>
        <v>199.5</v>
      </c>
      <c r="O20" s="183">
        <f t="shared" si="4"/>
        <v>16</v>
      </c>
      <c r="P20" s="30" t="str">
        <f t="shared" si="5"/>
        <v>МС</v>
      </c>
      <c r="Q20" s="374" t="s">
        <v>415</v>
      </c>
      <c r="R20" s="190"/>
    </row>
    <row r="21" spans="1:18" ht="15" customHeight="1" x14ac:dyDescent="0.25">
      <c r="A21" s="86">
        <f t="shared" si="6"/>
        <v>4</v>
      </c>
      <c r="B21" s="356" t="s">
        <v>554</v>
      </c>
      <c r="C21" s="381"/>
      <c r="D21" s="245">
        <v>1982</v>
      </c>
      <c r="E21" s="245" t="s">
        <v>139</v>
      </c>
      <c r="F21" s="323" t="s">
        <v>273</v>
      </c>
      <c r="G21" s="257" t="s">
        <v>384</v>
      </c>
      <c r="H21" s="269"/>
      <c r="I21" s="30">
        <v>185</v>
      </c>
      <c r="J21" s="183">
        <f t="shared" si="0"/>
        <v>4</v>
      </c>
      <c r="K21" s="30"/>
      <c r="L21" s="30">
        <f t="shared" si="1"/>
        <v>0</v>
      </c>
      <c r="M21" s="183">
        <f t="shared" si="2"/>
        <v>1</v>
      </c>
      <c r="N21" s="183">
        <f t="shared" si="3"/>
        <v>185</v>
      </c>
      <c r="O21" s="183">
        <f t="shared" si="4"/>
        <v>15</v>
      </c>
      <c r="P21" s="30" t="str">
        <f t="shared" si="5"/>
        <v>МС</v>
      </c>
      <c r="Q21" s="374" t="s">
        <v>565</v>
      </c>
      <c r="R21" s="190"/>
    </row>
    <row r="22" spans="1:18" ht="15" customHeight="1" x14ac:dyDescent="0.25">
      <c r="A22" s="86">
        <f t="shared" si="6"/>
        <v>5</v>
      </c>
      <c r="B22" s="356" t="s">
        <v>413</v>
      </c>
      <c r="C22" s="381"/>
      <c r="D22" s="245">
        <v>1999</v>
      </c>
      <c r="E22" s="245" t="s">
        <v>4</v>
      </c>
      <c r="F22" s="323" t="s">
        <v>286</v>
      </c>
      <c r="G22" s="257" t="s">
        <v>388</v>
      </c>
      <c r="H22" s="269"/>
      <c r="I22" s="30">
        <v>153</v>
      </c>
      <c r="J22" s="183">
        <f t="shared" si="0"/>
        <v>5</v>
      </c>
      <c r="K22" s="30"/>
      <c r="L22" s="30">
        <f t="shared" si="1"/>
        <v>0</v>
      </c>
      <c r="M22" s="183">
        <f t="shared" si="2"/>
        <v>1</v>
      </c>
      <c r="N22" s="183">
        <f t="shared" si="3"/>
        <v>153</v>
      </c>
      <c r="O22" s="183">
        <f t="shared" si="4"/>
        <v>14</v>
      </c>
      <c r="P22" s="30" t="str">
        <f t="shared" si="5"/>
        <v>МС</v>
      </c>
      <c r="Q22" s="374" t="s">
        <v>419</v>
      </c>
      <c r="R22" s="190"/>
    </row>
    <row r="23" spans="1:18" ht="15" customHeight="1" x14ac:dyDescent="0.25">
      <c r="A23" s="86">
        <f t="shared" si="6"/>
        <v>6</v>
      </c>
      <c r="B23" s="356" t="s">
        <v>555</v>
      </c>
      <c r="C23" s="381"/>
      <c r="D23" s="245">
        <v>2002</v>
      </c>
      <c r="E23" s="245" t="s">
        <v>5</v>
      </c>
      <c r="F23" s="323" t="s">
        <v>165</v>
      </c>
      <c r="G23" s="257" t="s">
        <v>446</v>
      </c>
      <c r="H23" s="269"/>
      <c r="I23" s="30">
        <v>150.5</v>
      </c>
      <c r="J23" s="183">
        <f t="shared" si="0"/>
        <v>6</v>
      </c>
      <c r="K23" s="30"/>
      <c r="L23" s="30">
        <f t="shared" si="1"/>
        <v>0</v>
      </c>
      <c r="M23" s="183">
        <f t="shared" si="2"/>
        <v>1</v>
      </c>
      <c r="N23" s="183">
        <f t="shared" si="3"/>
        <v>150.5</v>
      </c>
      <c r="O23" s="183">
        <f t="shared" si="4"/>
        <v>13</v>
      </c>
      <c r="P23" s="30" t="str">
        <f t="shared" si="5"/>
        <v>+МС</v>
      </c>
      <c r="Q23" s="374" t="s">
        <v>171</v>
      </c>
      <c r="R23" s="190"/>
    </row>
    <row r="24" spans="1:18" ht="15" customHeight="1" x14ac:dyDescent="0.25">
      <c r="A24" s="86">
        <f t="shared" si="6"/>
        <v>7</v>
      </c>
      <c r="B24" s="356" t="s">
        <v>556</v>
      </c>
      <c r="C24" s="381"/>
      <c r="D24" s="245">
        <v>2002</v>
      </c>
      <c r="E24" s="245" t="s">
        <v>5</v>
      </c>
      <c r="F24" s="323" t="s">
        <v>243</v>
      </c>
      <c r="G24" s="257"/>
      <c r="H24" s="269"/>
      <c r="I24" s="30">
        <v>134</v>
      </c>
      <c r="J24" s="183">
        <f t="shared" si="0"/>
        <v>7</v>
      </c>
      <c r="K24" s="30"/>
      <c r="L24" s="30">
        <f t="shared" si="1"/>
        <v>0</v>
      </c>
      <c r="M24" s="183">
        <f t="shared" si="2"/>
        <v>1</v>
      </c>
      <c r="N24" s="183">
        <f t="shared" si="3"/>
        <v>134</v>
      </c>
      <c r="O24" s="183">
        <f t="shared" si="4"/>
        <v>12</v>
      </c>
      <c r="P24" s="30" t="str">
        <f t="shared" si="5"/>
        <v>КМС</v>
      </c>
      <c r="Q24" s="374" t="s">
        <v>566</v>
      </c>
      <c r="R24" s="190"/>
    </row>
    <row r="25" spans="1:18" ht="15" customHeight="1" x14ac:dyDescent="0.25">
      <c r="A25" s="86">
        <f t="shared" si="6"/>
        <v>8</v>
      </c>
      <c r="B25" s="356" t="s">
        <v>557</v>
      </c>
      <c r="C25" s="381"/>
      <c r="D25" s="245">
        <v>2004</v>
      </c>
      <c r="E25" s="245" t="s">
        <v>5</v>
      </c>
      <c r="F25" s="323" t="s">
        <v>286</v>
      </c>
      <c r="G25" s="257"/>
      <c r="H25" s="269"/>
      <c r="I25" s="30">
        <v>131</v>
      </c>
      <c r="J25" s="183">
        <f t="shared" si="0"/>
        <v>8</v>
      </c>
      <c r="K25" s="30"/>
      <c r="L25" s="30">
        <f t="shared" si="1"/>
        <v>0</v>
      </c>
      <c r="M25" s="183">
        <f t="shared" si="2"/>
        <v>1</v>
      </c>
      <c r="N25" s="183">
        <f t="shared" si="3"/>
        <v>131</v>
      </c>
      <c r="O25" s="183">
        <f t="shared" si="4"/>
        <v>11</v>
      </c>
      <c r="P25" s="30" t="str">
        <f t="shared" si="5"/>
        <v>КМС</v>
      </c>
      <c r="Q25" s="374" t="s">
        <v>567</v>
      </c>
      <c r="R25" s="190"/>
    </row>
    <row r="26" spans="1:18" ht="15" customHeight="1" x14ac:dyDescent="0.25">
      <c r="A26" s="86">
        <f t="shared" si="6"/>
        <v>9</v>
      </c>
      <c r="B26" s="356" t="s">
        <v>558</v>
      </c>
      <c r="C26" s="381"/>
      <c r="D26" s="245">
        <v>1998</v>
      </c>
      <c r="E26" s="245" t="s">
        <v>5</v>
      </c>
      <c r="F26" s="323" t="s">
        <v>227</v>
      </c>
      <c r="G26" s="257" t="s">
        <v>388</v>
      </c>
      <c r="H26" s="269"/>
      <c r="I26" s="30">
        <v>124</v>
      </c>
      <c r="J26" s="183">
        <f t="shared" si="0"/>
        <v>9</v>
      </c>
      <c r="K26" s="30"/>
      <c r="L26" s="30">
        <f t="shared" si="1"/>
        <v>0</v>
      </c>
      <c r="M26" s="183">
        <f t="shared" si="2"/>
        <v>1</v>
      </c>
      <c r="N26" s="183">
        <f t="shared" si="3"/>
        <v>124</v>
      </c>
      <c r="O26" s="183">
        <f t="shared" si="4"/>
        <v>10</v>
      </c>
      <c r="P26" s="30" t="str">
        <f t="shared" si="5"/>
        <v>КМС</v>
      </c>
      <c r="Q26" s="374" t="s">
        <v>440</v>
      </c>
      <c r="R26" s="190"/>
    </row>
    <row r="27" spans="1:18" ht="15" customHeight="1" x14ac:dyDescent="0.25">
      <c r="A27" s="86">
        <f t="shared" si="6"/>
        <v>10</v>
      </c>
      <c r="B27" s="356" t="s">
        <v>411</v>
      </c>
      <c r="C27" s="381"/>
      <c r="D27" s="245">
        <v>2005</v>
      </c>
      <c r="E27" s="245">
        <v>1</v>
      </c>
      <c r="F27" s="323" t="s">
        <v>149</v>
      </c>
      <c r="G27" s="257" t="s">
        <v>150</v>
      </c>
      <c r="H27" s="269"/>
      <c r="I27" s="30">
        <v>114</v>
      </c>
      <c r="J27" s="183">
        <f t="shared" si="0"/>
        <v>10</v>
      </c>
      <c r="K27" s="30"/>
      <c r="L27" s="30">
        <f t="shared" si="1"/>
        <v>0</v>
      </c>
      <c r="M27" s="183">
        <f t="shared" si="2"/>
        <v>1</v>
      </c>
      <c r="N27" s="183">
        <f t="shared" si="3"/>
        <v>114</v>
      </c>
      <c r="O27" s="183">
        <f t="shared" si="4"/>
        <v>9</v>
      </c>
      <c r="P27" s="30" t="str">
        <f t="shared" si="5"/>
        <v>+КМС</v>
      </c>
      <c r="Q27" s="374" t="s">
        <v>151</v>
      </c>
      <c r="R27" s="190"/>
    </row>
    <row r="28" spans="1:18" ht="15" customHeight="1" x14ac:dyDescent="0.25">
      <c r="A28" s="86">
        <f t="shared" si="6"/>
        <v>11</v>
      </c>
      <c r="B28" s="356" t="s">
        <v>560</v>
      </c>
      <c r="C28" s="381"/>
      <c r="D28" s="245">
        <v>2004</v>
      </c>
      <c r="E28" s="245" t="s">
        <v>5</v>
      </c>
      <c r="F28" s="323" t="s">
        <v>284</v>
      </c>
      <c r="G28" s="257" t="s">
        <v>456</v>
      </c>
      <c r="H28" s="269"/>
      <c r="I28" s="30">
        <v>102.5</v>
      </c>
      <c r="J28" s="183">
        <f t="shared" si="0"/>
        <v>11</v>
      </c>
      <c r="K28" s="30"/>
      <c r="L28" s="30">
        <f t="shared" si="1"/>
        <v>0</v>
      </c>
      <c r="M28" s="183">
        <f t="shared" si="2"/>
        <v>1</v>
      </c>
      <c r="N28" s="183">
        <f t="shared" si="3"/>
        <v>102.5</v>
      </c>
      <c r="O28" s="183">
        <f t="shared" si="4"/>
        <v>8</v>
      </c>
      <c r="P28" s="30" t="str">
        <f t="shared" si="5"/>
        <v>КМС</v>
      </c>
      <c r="Q28" s="374" t="s">
        <v>568</v>
      </c>
      <c r="R28" s="190"/>
    </row>
    <row r="29" spans="1:18" ht="15" customHeight="1" x14ac:dyDescent="0.25">
      <c r="A29" s="86">
        <f t="shared" si="6"/>
        <v>12</v>
      </c>
      <c r="B29" s="356" t="s">
        <v>408</v>
      </c>
      <c r="C29" s="381"/>
      <c r="D29" s="245">
        <v>2001</v>
      </c>
      <c r="E29" s="245" t="s">
        <v>5</v>
      </c>
      <c r="F29" s="245" t="s">
        <v>203</v>
      </c>
      <c r="G29" s="245"/>
      <c r="H29" s="269"/>
      <c r="I29" s="30">
        <v>100</v>
      </c>
      <c r="J29" s="183">
        <f t="shared" si="0"/>
        <v>12</v>
      </c>
      <c r="K29" s="30"/>
      <c r="L29" s="30">
        <f t="shared" si="1"/>
        <v>0</v>
      </c>
      <c r="M29" s="183">
        <f t="shared" si="2"/>
        <v>1</v>
      </c>
      <c r="N29" s="183">
        <f t="shared" si="3"/>
        <v>100</v>
      </c>
      <c r="O29" s="183">
        <f t="shared" si="4"/>
        <v>7</v>
      </c>
      <c r="P29" s="30" t="str">
        <f t="shared" si="5"/>
        <v>КМС</v>
      </c>
      <c r="Q29" s="374" t="s">
        <v>376</v>
      </c>
      <c r="R29" s="190"/>
    </row>
    <row r="30" spans="1:18" ht="15" customHeight="1" x14ac:dyDescent="0.25">
      <c r="A30" s="86">
        <f t="shared" si="6"/>
        <v>13</v>
      </c>
      <c r="B30" s="356" t="s">
        <v>561</v>
      </c>
      <c r="C30" s="381"/>
      <c r="D30" s="245">
        <v>2001</v>
      </c>
      <c r="E30" s="245">
        <v>1</v>
      </c>
      <c r="F30" s="245" t="s">
        <v>203</v>
      </c>
      <c r="G30" s="245"/>
      <c r="H30" s="269"/>
      <c r="I30" s="30">
        <v>75</v>
      </c>
      <c r="J30" s="183">
        <f t="shared" si="0"/>
        <v>13</v>
      </c>
      <c r="K30" s="30"/>
      <c r="L30" s="30">
        <f t="shared" si="1"/>
        <v>0</v>
      </c>
      <c r="M30" s="183">
        <f t="shared" si="2"/>
        <v>1</v>
      </c>
      <c r="N30" s="183">
        <f t="shared" si="3"/>
        <v>75</v>
      </c>
      <c r="O30" s="183">
        <f t="shared" si="4"/>
        <v>6</v>
      </c>
      <c r="P30" s="30" t="str">
        <f t="shared" si="5"/>
        <v>-</v>
      </c>
      <c r="Q30" s="374" t="s">
        <v>403</v>
      </c>
      <c r="R30" s="190"/>
    </row>
    <row r="31" spans="1:18" ht="15" customHeight="1" x14ac:dyDescent="0.25">
      <c r="A31" s="86">
        <f t="shared" si="6"/>
        <v>14</v>
      </c>
      <c r="B31" s="356" t="s">
        <v>562</v>
      </c>
      <c r="C31" s="373"/>
      <c r="D31" s="245">
        <v>1968</v>
      </c>
      <c r="E31" s="245">
        <v>1</v>
      </c>
      <c r="F31" s="323" t="s">
        <v>288</v>
      </c>
      <c r="G31" s="257" t="s">
        <v>563</v>
      </c>
      <c r="H31" s="269"/>
      <c r="I31" s="30">
        <v>65</v>
      </c>
      <c r="J31" s="183">
        <f t="shared" si="0"/>
        <v>14</v>
      </c>
      <c r="K31" s="30"/>
      <c r="L31" s="30">
        <f t="shared" si="1"/>
        <v>0</v>
      </c>
      <c r="M31" s="183">
        <f t="shared" si="2"/>
        <v>1</v>
      </c>
      <c r="N31" s="183">
        <f t="shared" si="3"/>
        <v>65</v>
      </c>
      <c r="O31" s="183">
        <f t="shared" si="4"/>
        <v>5</v>
      </c>
      <c r="P31" s="30" t="str">
        <f t="shared" si="5"/>
        <v>-</v>
      </c>
      <c r="Q31" s="374" t="s">
        <v>569</v>
      </c>
      <c r="R31" s="190"/>
    </row>
    <row r="32" spans="1:18" ht="15" customHeight="1" x14ac:dyDescent="0.25">
      <c r="A32" s="86">
        <f t="shared" si="6"/>
        <v>15</v>
      </c>
      <c r="B32" s="142"/>
      <c r="C32" s="134"/>
      <c r="D32" s="139"/>
      <c r="E32" s="138"/>
      <c r="F32" s="138"/>
      <c r="G32" s="208"/>
      <c r="H32" s="269"/>
      <c r="I32" s="30"/>
      <c r="J32" s="183" t="e">
        <f t="shared" ref="J32:J37" si="7">_xlfn.RANK.EQ(I32,I$18:I$37)</f>
        <v>#N/A</v>
      </c>
      <c r="K32" s="30"/>
      <c r="L32" s="30">
        <f t="shared" ref="L32:L37" si="8">K32/2</f>
        <v>0</v>
      </c>
      <c r="M32" s="183">
        <f t="shared" ref="M32:M37" si="9">_xlfn.RANK.EQ(L32,L$18:L$37)</f>
        <v>1</v>
      </c>
      <c r="N32" s="183">
        <f t="shared" ref="N32:N37" si="10">L32+I32</f>
        <v>0</v>
      </c>
      <c r="O32" s="183">
        <f t="shared" ref="O32:O37" si="11">IF(A32=1,20,IF(A32=2,18,IF(A32=3,16,IF(A32&gt;19,0,19-A32))))</f>
        <v>4</v>
      </c>
      <c r="P32" s="30" t="str">
        <f t="shared" ref="P32:P37" si="12">IF(AND(NOT(OR(E32="МСМК",E32="ЗМС")),N32&gt;=$P$11),"+МСМК",IF(AND(OR(E32="МСМК",E32="ЗМС"),N32&gt;=$P$11),"МСМК",IF(AND(NOT(OR(E32="МСМК",E32="МС",E32="ЗМС")),N32&gt;=$Q$11),"+МС",IF(AND(OR(E32="МСМК",E32="МС",E32="ЗМС"),N32&gt;=$Q$11),"МС",IF(AND(NOT(OR(E32="ЗМС",E32="МСМК",E32="МС",E32="КМС")),N32&gt;=$R$11),"+КМС",IF(AND(OR(E32="ЗМС",E32="МСМК",E32="МС",E32="КМС"),N32&gt;=$R$11),"КМС","-"))))))</f>
        <v>-</v>
      </c>
      <c r="Q32" s="178"/>
      <c r="R32" s="190"/>
    </row>
    <row r="33" spans="1:18" ht="15" customHeight="1" x14ac:dyDescent="0.25">
      <c r="A33" s="86">
        <f t="shared" si="6"/>
        <v>16</v>
      </c>
      <c r="B33" s="142"/>
      <c r="C33" s="134"/>
      <c r="D33" s="139"/>
      <c r="E33" s="138"/>
      <c r="F33" s="138"/>
      <c r="G33" s="208"/>
      <c r="H33" s="269"/>
      <c r="I33" s="30"/>
      <c r="J33" s="183" t="e">
        <f t="shared" si="7"/>
        <v>#N/A</v>
      </c>
      <c r="K33" s="30"/>
      <c r="L33" s="30">
        <f t="shared" si="8"/>
        <v>0</v>
      </c>
      <c r="M33" s="183">
        <f t="shared" si="9"/>
        <v>1</v>
      </c>
      <c r="N33" s="183">
        <f t="shared" si="10"/>
        <v>0</v>
      </c>
      <c r="O33" s="183">
        <f t="shared" si="11"/>
        <v>3</v>
      </c>
      <c r="P33" s="30" t="str">
        <f t="shared" si="12"/>
        <v>-</v>
      </c>
      <c r="Q33" s="178"/>
      <c r="R33" s="190"/>
    </row>
    <row r="34" spans="1:18" ht="15" customHeight="1" x14ac:dyDescent="0.25">
      <c r="A34" s="86">
        <f t="shared" si="6"/>
        <v>17</v>
      </c>
      <c r="B34" s="142"/>
      <c r="C34" s="134"/>
      <c r="D34" s="139"/>
      <c r="E34" s="138"/>
      <c r="F34" s="138"/>
      <c r="G34" s="208"/>
      <c r="H34" s="269"/>
      <c r="I34" s="30"/>
      <c r="J34" s="183" t="e">
        <f t="shared" si="7"/>
        <v>#N/A</v>
      </c>
      <c r="K34" s="30"/>
      <c r="L34" s="30">
        <f t="shared" si="8"/>
        <v>0</v>
      </c>
      <c r="M34" s="183">
        <f t="shared" si="9"/>
        <v>1</v>
      </c>
      <c r="N34" s="183">
        <f t="shared" si="10"/>
        <v>0</v>
      </c>
      <c r="O34" s="183">
        <f t="shared" si="11"/>
        <v>2</v>
      </c>
      <c r="P34" s="30" t="str">
        <f t="shared" si="12"/>
        <v>-</v>
      </c>
      <c r="Q34" s="178"/>
      <c r="R34" s="190"/>
    </row>
    <row r="35" spans="1:18" ht="15" customHeight="1" x14ac:dyDescent="0.25">
      <c r="A35" s="86">
        <f t="shared" si="6"/>
        <v>18</v>
      </c>
      <c r="B35" s="142"/>
      <c r="C35" s="134"/>
      <c r="D35" s="139"/>
      <c r="E35" s="138"/>
      <c r="F35" s="138"/>
      <c r="G35" s="208"/>
      <c r="H35" s="269"/>
      <c r="I35" s="30"/>
      <c r="J35" s="183" t="e">
        <f t="shared" si="7"/>
        <v>#N/A</v>
      </c>
      <c r="K35" s="30"/>
      <c r="L35" s="30">
        <f t="shared" si="8"/>
        <v>0</v>
      </c>
      <c r="M35" s="183">
        <f t="shared" si="9"/>
        <v>1</v>
      </c>
      <c r="N35" s="183">
        <f t="shared" si="10"/>
        <v>0</v>
      </c>
      <c r="O35" s="183">
        <f t="shared" si="11"/>
        <v>1</v>
      </c>
      <c r="P35" s="30" t="str">
        <f t="shared" si="12"/>
        <v>-</v>
      </c>
      <c r="Q35" s="178"/>
      <c r="R35" s="190"/>
    </row>
    <row r="36" spans="1:18" ht="15" customHeight="1" x14ac:dyDescent="0.25">
      <c r="A36" s="86">
        <f t="shared" si="6"/>
        <v>19</v>
      </c>
      <c r="B36" s="142"/>
      <c r="C36" s="134"/>
      <c r="D36" s="139"/>
      <c r="E36" s="138"/>
      <c r="F36" s="138"/>
      <c r="G36" s="208"/>
      <c r="H36" s="269"/>
      <c r="I36" s="30"/>
      <c r="J36" s="183" t="e">
        <f t="shared" si="7"/>
        <v>#N/A</v>
      </c>
      <c r="K36" s="30"/>
      <c r="L36" s="30">
        <f t="shared" si="8"/>
        <v>0</v>
      </c>
      <c r="M36" s="183">
        <f t="shared" si="9"/>
        <v>1</v>
      </c>
      <c r="N36" s="183">
        <f t="shared" si="10"/>
        <v>0</v>
      </c>
      <c r="O36" s="183">
        <f t="shared" si="11"/>
        <v>0</v>
      </c>
      <c r="P36" s="30" t="str">
        <f t="shared" si="12"/>
        <v>-</v>
      </c>
      <c r="Q36" s="178"/>
      <c r="R36" s="190"/>
    </row>
    <row r="37" spans="1:18" ht="15" customHeight="1" x14ac:dyDescent="0.25">
      <c r="A37" s="86">
        <f t="shared" si="6"/>
        <v>20</v>
      </c>
      <c r="B37" s="142"/>
      <c r="C37" s="134"/>
      <c r="D37" s="139"/>
      <c r="E37" s="138"/>
      <c r="F37" s="138"/>
      <c r="G37" s="208"/>
      <c r="H37" s="269"/>
      <c r="I37" s="30"/>
      <c r="J37" s="183" t="e">
        <f t="shared" si="7"/>
        <v>#N/A</v>
      </c>
      <c r="K37" s="30"/>
      <c r="L37" s="30">
        <f t="shared" si="8"/>
        <v>0</v>
      </c>
      <c r="M37" s="183">
        <f t="shared" si="9"/>
        <v>1</v>
      </c>
      <c r="N37" s="183">
        <f t="shared" si="10"/>
        <v>0</v>
      </c>
      <c r="O37" s="183">
        <f t="shared" si="11"/>
        <v>0</v>
      </c>
      <c r="P37" s="30" t="str">
        <f t="shared" si="12"/>
        <v>-</v>
      </c>
      <c r="Q37" s="178"/>
      <c r="R37" s="190"/>
    </row>
    <row r="38" spans="1:18" x14ac:dyDescent="0.25">
      <c r="A38" s="195"/>
      <c r="B38" s="195"/>
      <c r="C38" s="195"/>
      <c r="D38" s="195"/>
      <c r="E38" s="195"/>
      <c r="F38" s="195"/>
      <c r="G38" s="195"/>
      <c r="H38" s="295"/>
      <c r="I38" s="295"/>
      <c r="J38" s="295"/>
      <c r="K38" s="295"/>
      <c r="L38" s="295"/>
      <c r="M38" s="295"/>
      <c r="N38" s="295"/>
      <c r="O38" s="295"/>
      <c r="P38" s="295"/>
      <c r="Q38" s="195"/>
      <c r="R38" s="195"/>
    </row>
    <row r="39" spans="1:18" x14ac:dyDescent="0.25">
      <c r="A39" s="195"/>
      <c r="B39" s="192" t="s">
        <v>16</v>
      </c>
      <c r="C39" s="295"/>
      <c r="D39" s="295"/>
      <c r="E39" s="750" t="s">
        <v>254</v>
      </c>
      <c r="F39" s="750"/>
      <c r="G39" s="750"/>
      <c r="H39" s="192" t="s">
        <v>92</v>
      </c>
      <c r="I39" s="195"/>
      <c r="J39" s="295"/>
      <c r="K39" s="295"/>
      <c r="L39" s="751" t="s">
        <v>259</v>
      </c>
      <c r="M39" s="710"/>
      <c r="N39" s="710"/>
      <c r="O39" s="710"/>
      <c r="P39" s="295"/>
      <c r="Q39" s="195"/>
      <c r="R39" s="195"/>
    </row>
    <row r="40" spans="1:18" ht="13.8" customHeight="1" x14ac:dyDescent="0.25">
      <c r="A40" s="195"/>
      <c r="B40" s="192"/>
      <c r="C40" s="295"/>
      <c r="D40" s="295"/>
      <c r="E40" s="197"/>
      <c r="F40" s="195"/>
      <c r="G40" s="196"/>
      <c r="H40" s="192"/>
      <c r="I40" s="195"/>
      <c r="J40" s="295"/>
      <c r="K40" s="295"/>
      <c r="L40" s="295"/>
      <c r="M40" s="295"/>
      <c r="N40" s="295"/>
      <c r="O40" s="195"/>
      <c r="P40" s="194"/>
      <c r="Q40" s="195"/>
      <c r="R40" s="195"/>
    </row>
    <row r="41" spans="1:18" ht="25.8" customHeight="1" x14ac:dyDescent="0.25">
      <c r="A41" s="195"/>
      <c r="B41" s="192" t="s">
        <v>17</v>
      </c>
      <c r="C41" s="295"/>
      <c r="D41" s="295"/>
      <c r="E41" s="750" t="s">
        <v>255</v>
      </c>
      <c r="F41" s="750"/>
      <c r="G41" s="750"/>
      <c r="H41" s="192" t="s">
        <v>93</v>
      </c>
      <c r="I41" s="195"/>
      <c r="J41" s="295"/>
      <c r="K41" s="295"/>
      <c r="L41" s="751" t="s">
        <v>260</v>
      </c>
      <c r="M41" s="710"/>
      <c r="N41" s="710"/>
      <c r="O41" s="710"/>
      <c r="P41" s="194"/>
      <c r="Q41" s="195"/>
      <c r="R41" s="195"/>
    </row>
    <row r="42" spans="1:18" s="15" customFormat="1" x14ac:dyDescent="0.25"/>
    <row r="43" spans="1:18" s="15" customFormat="1" x14ac:dyDescent="0.25"/>
    <row r="45" spans="1:18" x14ac:dyDescent="0.25"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H47" s="4"/>
      <c r="I47" s="756"/>
      <c r="J47" s="756"/>
      <c r="K47" s="756"/>
      <c r="L47" s="756"/>
      <c r="M47" s="756"/>
      <c r="N47" s="756"/>
      <c r="O47" s="756"/>
      <c r="P47" s="756"/>
      <c r="Q47" s="756"/>
      <c r="R47" s="756"/>
    </row>
    <row r="48" spans="1:18" x14ac:dyDescent="0.25">
      <c r="H48" s="4"/>
      <c r="I48" s="756"/>
      <c r="J48" s="756"/>
      <c r="K48" s="756"/>
      <c r="L48" s="756"/>
      <c r="M48" s="756"/>
      <c r="N48" s="756"/>
      <c r="O48" s="756"/>
      <c r="P48" s="756"/>
      <c r="Q48" s="756"/>
      <c r="R48" s="756"/>
    </row>
    <row r="49" spans="8:18" x14ac:dyDescent="0.25"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8:18" x14ac:dyDescent="0.25"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8:18" x14ac:dyDescent="0.25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</sheetData>
  <sheetProtection selectLockedCells="1" selectUnlockedCells="1"/>
  <autoFilter ref="A16:R17" xr:uid="{00000000-0009-0000-0000-00000B000000}">
    <filterColumn colId="1" showButton="0"/>
    <filterColumn colId="10" showButton="0"/>
    <filterColumn colId="16" showButton="0"/>
    <sortState xmlns:xlrd2="http://schemas.microsoft.com/office/spreadsheetml/2017/richdata2" ref="A19:R23">
      <sortCondition ref="A16:A17"/>
    </sortState>
  </autoFilter>
  <sortState xmlns:xlrd2="http://schemas.microsoft.com/office/spreadsheetml/2017/richdata2" ref="B18:R31">
    <sortCondition descending="1" ref="N18:N31"/>
  </sortState>
  <mergeCells count="37">
    <mergeCell ref="A7:C7"/>
    <mergeCell ref="D7:O7"/>
    <mergeCell ref="P7:R7"/>
    <mergeCell ref="A1:R1"/>
    <mergeCell ref="A2:R2"/>
    <mergeCell ref="A3:R3"/>
    <mergeCell ref="A4:R4"/>
    <mergeCell ref="A5:R5"/>
    <mergeCell ref="A8:C8"/>
    <mergeCell ref="D8:O8"/>
    <mergeCell ref="P8:R8"/>
    <mergeCell ref="A9:C9"/>
    <mergeCell ref="D9:O9"/>
    <mergeCell ref="P9:R9"/>
    <mergeCell ref="D10:O10"/>
    <mergeCell ref="D11:O11"/>
    <mergeCell ref="A16:A17"/>
    <mergeCell ref="B16:C17"/>
    <mergeCell ref="D16:D17"/>
    <mergeCell ref="E16:E17"/>
    <mergeCell ref="F16:F17"/>
    <mergeCell ref="G16:G17"/>
    <mergeCell ref="H16:H17"/>
    <mergeCell ref="I16:I17"/>
    <mergeCell ref="Q16:R17"/>
    <mergeCell ref="I47:R47"/>
    <mergeCell ref="I48:R48"/>
    <mergeCell ref="E39:G39"/>
    <mergeCell ref="L39:O39"/>
    <mergeCell ref="E41:G41"/>
    <mergeCell ref="L41:O41"/>
    <mergeCell ref="J16:J17"/>
    <mergeCell ref="K16:L16"/>
    <mergeCell ref="M16:M17"/>
    <mergeCell ref="N16:N17"/>
    <mergeCell ref="O16:O17"/>
    <mergeCell ref="P16:P17"/>
  </mergeCells>
  <printOptions horizontalCentered="1"/>
  <pageMargins left="0.59055118110236227" right="0.19685039370078741" top="0.59055118110236227" bottom="0.59055118110236227" header="0" footer="0"/>
  <pageSetup paperSize="9" scale="67" firstPageNumber="0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6C77-EF94-41EE-B4CB-F2B178819259}">
  <sheetPr>
    <tabColor theme="4" tint="0.59999389629810485"/>
    <pageSetUpPr fitToPage="1"/>
  </sheetPr>
  <dimension ref="A1:R53"/>
  <sheetViews>
    <sheetView view="pageBreakPreview" zoomScale="90" zoomScaleNormal="70" zoomScaleSheetLayoutView="90" workbookViewId="0">
      <selection activeCell="Q30" sqref="Q30:Q31"/>
    </sheetView>
  </sheetViews>
  <sheetFormatPr defaultColWidth="9.109375" defaultRowHeight="13.2" x14ac:dyDescent="0.25"/>
  <cols>
    <col min="1" max="1" width="8.33203125" style="32" customWidth="1"/>
    <col min="2" max="2" width="9.109375" style="32"/>
    <col min="3" max="3" width="14.33203125" style="32" customWidth="1"/>
    <col min="4" max="4" width="9.44140625" style="32" customWidth="1"/>
    <col min="5" max="5" width="7.44140625" style="32" customWidth="1"/>
    <col min="6" max="6" width="32.44140625" style="32" customWidth="1"/>
    <col min="7" max="7" width="20.33203125" style="32" customWidth="1"/>
    <col min="8" max="8" width="10.33203125" style="32" customWidth="1"/>
    <col min="9" max="9" width="8.109375" style="32" customWidth="1"/>
    <col min="10" max="10" width="6.5546875" style="32" customWidth="1"/>
    <col min="11" max="11" width="9.5546875" style="32" customWidth="1"/>
    <col min="12" max="12" width="10.5546875" style="32" customWidth="1"/>
    <col min="13" max="13" width="8.33203125" style="32" customWidth="1"/>
    <col min="14" max="14" width="10.109375" style="32" customWidth="1"/>
    <col min="15" max="15" width="8.5546875" style="32" customWidth="1"/>
    <col min="16" max="16" width="9.109375" style="32" customWidth="1"/>
    <col min="17" max="17" width="13.44140625" style="32" customWidth="1"/>
    <col min="18" max="18" width="13.5546875" style="32" customWidth="1"/>
    <col min="19" max="16384" width="9.109375" style="32"/>
  </cols>
  <sheetData>
    <row r="1" spans="1:18" x14ac:dyDescent="0.25">
      <c r="A1" s="683" t="s">
        <v>111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</row>
    <row r="2" spans="1:18" x14ac:dyDescent="0.25">
      <c r="A2" s="683" t="s">
        <v>265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</row>
    <row r="3" spans="1:18" ht="12.75" customHeight="1" x14ac:dyDescent="0.25">
      <c r="A3" s="683" t="s">
        <v>256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</row>
    <row r="4" spans="1:18" x14ac:dyDescent="0.25">
      <c r="A4" s="683" t="s">
        <v>94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</row>
    <row r="5" spans="1:18" x14ac:dyDescent="0.25">
      <c r="A5" s="683" t="s">
        <v>257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</row>
    <row r="6" spans="1:18" ht="9" customHeight="1" x14ac:dyDescent="0.25"/>
    <row r="7" spans="1:18" ht="15.6" x14ac:dyDescent="0.3">
      <c r="A7" s="684" t="s">
        <v>195</v>
      </c>
      <c r="B7" s="684"/>
      <c r="C7" s="684"/>
      <c r="D7" s="685" t="s">
        <v>1</v>
      </c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4" t="s">
        <v>98</v>
      </c>
      <c r="Q7" s="684"/>
      <c r="R7" s="684"/>
    </row>
    <row r="8" spans="1:18" ht="15.6" x14ac:dyDescent="0.25">
      <c r="A8" s="680" t="s">
        <v>197</v>
      </c>
      <c r="B8" s="680"/>
      <c r="C8" s="681"/>
      <c r="D8" s="762" t="s">
        <v>198</v>
      </c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762"/>
      <c r="P8" s="680" t="s">
        <v>20</v>
      </c>
      <c r="Q8" s="680"/>
      <c r="R8" s="680"/>
    </row>
    <row r="9" spans="1:18" ht="15" x14ac:dyDescent="0.25">
      <c r="A9" s="763" t="s">
        <v>25</v>
      </c>
      <c r="B9" s="764"/>
      <c r="C9" s="765"/>
      <c r="D9" s="701" t="s">
        <v>258</v>
      </c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3"/>
      <c r="P9" s="700" t="s">
        <v>2</v>
      </c>
      <c r="Q9" s="700"/>
      <c r="R9" s="700"/>
    </row>
    <row r="10" spans="1:18" ht="15.6" x14ac:dyDescent="0.3">
      <c r="A10" s="90" t="s">
        <v>12</v>
      </c>
      <c r="B10" s="90" t="s">
        <v>19</v>
      </c>
      <c r="C10" s="90" t="s">
        <v>21</v>
      </c>
      <c r="D10" s="704" t="s">
        <v>138</v>
      </c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705"/>
      <c r="P10" s="286" t="s">
        <v>3</v>
      </c>
      <c r="Q10" s="286" t="s">
        <v>4</v>
      </c>
      <c r="R10" s="286" t="s">
        <v>5</v>
      </c>
    </row>
    <row r="11" spans="1:18" ht="15" customHeight="1" x14ac:dyDescent="0.25">
      <c r="A11" s="91"/>
      <c r="B11" s="91"/>
      <c r="C11" s="91"/>
      <c r="D11" s="687" t="s">
        <v>267</v>
      </c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378">
        <v>222</v>
      </c>
      <c r="Q11" s="378">
        <v>162</v>
      </c>
      <c r="R11" s="378">
        <v>95</v>
      </c>
    </row>
    <row r="12" spans="1:18" s="4" customFormat="1" x14ac:dyDescent="0.25">
      <c r="A12" s="21"/>
      <c r="B12" s="21"/>
      <c r="C12" s="21"/>
      <c r="P12" s="21"/>
      <c r="Q12" s="21"/>
      <c r="R12" s="21"/>
    </row>
    <row r="13" spans="1:18" x14ac:dyDescent="0.25">
      <c r="A13" s="284" t="s">
        <v>37</v>
      </c>
      <c r="B13" s="188"/>
      <c r="C13" s="188"/>
      <c r="D13" s="285"/>
      <c r="E13" s="199"/>
      <c r="F13" s="199"/>
      <c r="G13" s="199"/>
      <c r="H13" s="199"/>
      <c r="I13" s="199"/>
      <c r="J13" s="199"/>
      <c r="K13" s="203"/>
      <c r="L13" s="199"/>
      <c r="M13" s="199"/>
      <c r="N13" s="199"/>
      <c r="O13" s="199"/>
      <c r="P13" s="200"/>
      <c r="Q13" s="200"/>
      <c r="R13" s="200"/>
    </row>
    <row r="14" spans="1:18" x14ac:dyDescent="0.25">
      <c r="A14" s="204" t="s">
        <v>38</v>
      </c>
      <c r="B14" s="205"/>
      <c r="C14" s="201"/>
      <c r="D14" s="285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200"/>
      <c r="Q14" s="200"/>
      <c r="R14" s="200"/>
    </row>
    <row r="15" spans="1:18" x14ac:dyDescent="0.25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</row>
    <row r="16" spans="1:18" s="15" customFormat="1" ht="11.25" customHeight="1" x14ac:dyDescent="0.25">
      <c r="A16" s="758" t="s">
        <v>6</v>
      </c>
      <c r="B16" s="760" t="s">
        <v>61</v>
      </c>
      <c r="C16" s="760"/>
      <c r="D16" s="752" t="s">
        <v>7</v>
      </c>
      <c r="E16" s="752" t="s">
        <v>8</v>
      </c>
      <c r="F16" s="752" t="s">
        <v>9</v>
      </c>
      <c r="G16" s="752" t="s">
        <v>10</v>
      </c>
      <c r="H16" s="752" t="s">
        <v>11</v>
      </c>
      <c r="I16" s="752" t="s">
        <v>12</v>
      </c>
      <c r="J16" s="752" t="s">
        <v>6</v>
      </c>
      <c r="K16" s="757" t="s">
        <v>19</v>
      </c>
      <c r="L16" s="757"/>
      <c r="M16" s="752" t="s">
        <v>6</v>
      </c>
      <c r="N16" s="752" t="s">
        <v>22</v>
      </c>
      <c r="O16" s="752" t="s">
        <v>13</v>
      </c>
      <c r="P16" s="752" t="s">
        <v>14</v>
      </c>
      <c r="Q16" s="752" t="s">
        <v>15</v>
      </c>
      <c r="R16" s="753"/>
    </row>
    <row r="17" spans="1:18" s="15" customFormat="1" x14ac:dyDescent="0.25">
      <c r="A17" s="759"/>
      <c r="B17" s="761"/>
      <c r="C17" s="761"/>
      <c r="D17" s="754"/>
      <c r="E17" s="754"/>
      <c r="F17" s="754"/>
      <c r="G17" s="754"/>
      <c r="H17" s="754"/>
      <c r="I17" s="754"/>
      <c r="J17" s="754"/>
      <c r="K17" s="206" t="s">
        <v>21</v>
      </c>
      <c r="L17" s="206" t="s">
        <v>23</v>
      </c>
      <c r="M17" s="754"/>
      <c r="N17" s="754"/>
      <c r="O17" s="754"/>
      <c r="P17" s="754"/>
      <c r="Q17" s="754"/>
      <c r="R17" s="755"/>
    </row>
    <row r="18" spans="1:18" s="17" customFormat="1" ht="15" customHeight="1" x14ac:dyDescent="0.25">
      <c r="A18" s="35">
        <v>1</v>
      </c>
      <c r="B18" s="355" t="s">
        <v>570</v>
      </c>
      <c r="C18" s="379"/>
      <c r="D18" s="258">
        <v>1998</v>
      </c>
      <c r="E18" s="258" t="s">
        <v>3</v>
      </c>
      <c r="F18" s="258" t="s">
        <v>243</v>
      </c>
      <c r="G18" s="392"/>
      <c r="H18" s="269"/>
      <c r="I18" s="30">
        <v>213.5</v>
      </c>
      <c r="J18" s="183">
        <f>_xlfn.RANK.EQ(I18,I$18:I$39)</f>
        <v>1</v>
      </c>
      <c r="K18" s="30"/>
      <c r="L18" s="30">
        <f>K18/2</f>
        <v>0</v>
      </c>
      <c r="M18" s="183">
        <f>_xlfn.RANK.EQ(L18,L$18:L$39)</f>
        <v>1</v>
      </c>
      <c r="N18" s="183">
        <f>L18+I18</f>
        <v>213.5</v>
      </c>
      <c r="O18" s="183">
        <f>IF(A18=1,20,IF(A18=2,18,IF(A18=3,16,IF(A18&gt;19,0,19-A18))))</f>
        <v>20</v>
      </c>
      <c r="P18" s="30" t="str">
        <f>IF(AND(NOT(OR(E18="МСМК",E18="ЗМС")),N18&gt;=$P$11),"+МСМК",IF(AND(OR(E18="МСМК",E18="ЗМС"),N18&gt;=$P$11),"МСМК",IF(AND(NOT(OR(E18="МСМК",E18="МС",E18="ЗМС")),N18&gt;=$Q$11),"+МС",IF(AND(OR(E18="МСМК",E18="МС",E18="ЗМС"),N18&gt;=$Q$11),"МС",IF(AND(NOT(OR(E18="ЗМС",E18="МСМК",E18="МС",E18="КМС")),N18&gt;=$R$11),"+КМС",IF(AND(OR(E18="ЗМС",E18="МСМК",E18="МС",E18="КМС"),N18&gt;=$R$11),"КМС","-"))))))</f>
        <v>МС</v>
      </c>
      <c r="Q18" s="393" t="s">
        <v>582</v>
      </c>
      <c r="R18" s="190"/>
    </row>
    <row r="19" spans="1:18" s="15" customFormat="1" ht="15" customHeight="1" x14ac:dyDescent="0.25">
      <c r="A19" s="86">
        <f>A18+1</f>
        <v>2</v>
      </c>
      <c r="B19" s="355" t="s">
        <v>571</v>
      </c>
      <c r="C19" s="379"/>
      <c r="D19" s="258">
        <v>1992</v>
      </c>
      <c r="E19" s="258" t="s">
        <v>3</v>
      </c>
      <c r="F19" s="258" t="s">
        <v>174</v>
      </c>
      <c r="G19" s="392"/>
      <c r="H19" s="269"/>
      <c r="I19" s="30">
        <v>208</v>
      </c>
      <c r="J19" s="183">
        <f t="shared" ref="J19:J39" si="0">_xlfn.RANK.EQ(I19,I$18:I$39)</f>
        <v>2</v>
      </c>
      <c r="K19" s="30"/>
      <c r="L19" s="30">
        <f t="shared" ref="L19:L39" si="1">K19/2</f>
        <v>0</v>
      </c>
      <c r="M19" s="183">
        <f t="shared" ref="M19:M39" si="2">_xlfn.RANK.EQ(L19,L$18:L$39)</f>
        <v>1</v>
      </c>
      <c r="N19" s="183">
        <f t="shared" ref="N19:N39" si="3">L19+I19</f>
        <v>208</v>
      </c>
      <c r="O19" s="183">
        <f t="shared" ref="O19:O39" si="4">IF(A19=1,20,IF(A19=2,18,IF(A19=3,16,IF(A19&gt;19,0,19-A19))))</f>
        <v>18</v>
      </c>
      <c r="P19" s="30" t="str">
        <f t="shared" ref="P19:P39" si="5">IF(AND(NOT(OR(E19="МСМК",E19="ЗМС")),N19&gt;=$P$11),"+МСМК",IF(AND(OR(E19="МСМК",E19="ЗМС"),N19&gt;=$P$11),"МСМК",IF(AND(NOT(OR(E19="МСМК",E19="МС",E19="ЗМС")),N19&gt;=$Q$11),"+МС",IF(AND(OR(E19="МСМК",E19="МС",E19="ЗМС"),N19&gt;=$Q$11),"МС",IF(AND(NOT(OR(E19="ЗМС",E19="МСМК",E19="МС",E19="КМС")),N19&gt;=$R$11),"+КМС",IF(AND(OR(E19="ЗМС",E19="МСМК",E19="МС",E19="КМС"),N19&gt;=$R$11),"КМС","-"))))))</f>
        <v>МС</v>
      </c>
      <c r="Q19" s="393" t="s">
        <v>583</v>
      </c>
      <c r="R19" s="190"/>
    </row>
    <row r="20" spans="1:18" ht="21.75" customHeight="1" x14ac:dyDescent="0.25">
      <c r="A20" s="86">
        <f t="shared" ref="A20:A39" si="6">A19+1</f>
        <v>3</v>
      </c>
      <c r="B20" s="355" t="s">
        <v>572</v>
      </c>
      <c r="C20" s="379"/>
      <c r="D20" s="258">
        <v>1989</v>
      </c>
      <c r="E20" s="258" t="s">
        <v>3</v>
      </c>
      <c r="F20" s="258" t="s">
        <v>149</v>
      </c>
      <c r="G20" s="392" t="s">
        <v>150</v>
      </c>
      <c r="H20" s="269"/>
      <c r="I20" s="30">
        <v>205</v>
      </c>
      <c r="J20" s="183">
        <f t="shared" si="0"/>
        <v>3</v>
      </c>
      <c r="K20" s="30"/>
      <c r="L20" s="30">
        <f t="shared" si="1"/>
        <v>0</v>
      </c>
      <c r="M20" s="183">
        <f t="shared" si="2"/>
        <v>1</v>
      </c>
      <c r="N20" s="183">
        <f t="shared" si="3"/>
        <v>205</v>
      </c>
      <c r="O20" s="183">
        <f t="shared" si="4"/>
        <v>16</v>
      </c>
      <c r="P20" s="30" t="str">
        <f t="shared" si="5"/>
        <v>МС</v>
      </c>
      <c r="Q20" s="393" t="s">
        <v>584</v>
      </c>
      <c r="R20" s="190"/>
    </row>
    <row r="21" spans="1:18" ht="15" customHeight="1" x14ac:dyDescent="0.25">
      <c r="A21" s="86">
        <f t="shared" si="6"/>
        <v>4</v>
      </c>
      <c r="B21" s="355" t="s">
        <v>427</v>
      </c>
      <c r="C21" s="379"/>
      <c r="D21" s="258">
        <v>1994</v>
      </c>
      <c r="E21" s="258" t="s">
        <v>4</v>
      </c>
      <c r="F21" s="258" t="s">
        <v>283</v>
      </c>
      <c r="G21" s="392" t="s">
        <v>388</v>
      </c>
      <c r="H21" s="269"/>
      <c r="I21" s="30">
        <v>194</v>
      </c>
      <c r="J21" s="183">
        <f t="shared" si="0"/>
        <v>4</v>
      </c>
      <c r="K21" s="30"/>
      <c r="L21" s="30">
        <f t="shared" si="1"/>
        <v>0</v>
      </c>
      <c r="M21" s="183">
        <f t="shared" si="2"/>
        <v>1</v>
      </c>
      <c r="N21" s="183">
        <f t="shared" si="3"/>
        <v>194</v>
      </c>
      <c r="O21" s="183">
        <f t="shared" si="4"/>
        <v>15</v>
      </c>
      <c r="P21" s="30" t="str">
        <f t="shared" si="5"/>
        <v>МС</v>
      </c>
      <c r="Q21" s="393" t="s">
        <v>439</v>
      </c>
      <c r="R21" s="190"/>
    </row>
    <row r="22" spans="1:18" ht="15" customHeight="1" x14ac:dyDescent="0.25">
      <c r="A22" s="86">
        <f t="shared" si="6"/>
        <v>5</v>
      </c>
      <c r="B22" s="355" t="s">
        <v>424</v>
      </c>
      <c r="C22" s="379"/>
      <c r="D22" s="258">
        <v>1999</v>
      </c>
      <c r="E22" s="258" t="s">
        <v>4</v>
      </c>
      <c r="F22" s="258" t="s">
        <v>294</v>
      </c>
      <c r="G22" s="392"/>
      <c r="H22" s="269"/>
      <c r="I22" s="30">
        <v>187.5</v>
      </c>
      <c r="J22" s="183">
        <f t="shared" si="0"/>
        <v>5</v>
      </c>
      <c r="K22" s="30"/>
      <c r="L22" s="30">
        <f t="shared" si="1"/>
        <v>0</v>
      </c>
      <c r="M22" s="183">
        <f t="shared" si="2"/>
        <v>1</v>
      </c>
      <c r="N22" s="183">
        <f t="shared" si="3"/>
        <v>187.5</v>
      </c>
      <c r="O22" s="183">
        <f t="shared" si="4"/>
        <v>14</v>
      </c>
      <c r="P22" s="30" t="str">
        <f t="shared" si="5"/>
        <v>МС</v>
      </c>
      <c r="Q22" s="393" t="s">
        <v>399</v>
      </c>
      <c r="R22" s="190"/>
    </row>
    <row r="23" spans="1:18" ht="15" customHeight="1" x14ac:dyDescent="0.25">
      <c r="A23" s="86">
        <f t="shared" si="6"/>
        <v>6</v>
      </c>
      <c r="B23" s="355" t="s">
        <v>573</v>
      </c>
      <c r="C23" s="379"/>
      <c r="D23" s="258">
        <v>1983</v>
      </c>
      <c r="E23" s="258" t="s">
        <v>3</v>
      </c>
      <c r="F23" s="258" t="s">
        <v>232</v>
      </c>
      <c r="G23" s="392" t="s">
        <v>388</v>
      </c>
      <c r="H23" s="269"/>
      <c r="I23" s="30">
        <v>180</v>
      </c>
      <c r="J23" s="183">
        <f t="shared" si="0"/>
        <v>6</v>
      </c>
      <c r="K23" s="30"/>
      <c r="L23" s="30">
        <f t="shared" si="1"/>
        <v>0</v>
      </c>
      <c r="M23" s="183">
        <f t="shared" si="2"/>
        <v>1</v>
      </c>
      <c r="N23" s="183">
        <f t="shared" si="3"/>
        <v>180</v>
      </c>
      <c r="O23" s="183">
        <f t="shared" si="4"/>
        <v>13</v>
      </c>
      <c r="P23" s="30" t="str">
        <f t="shared" si="5"/>
        <v>МС</v>
      </c>
      <c r="Q23" s="393" t="s">
        <v>585</v>
      </c>
      <c r="R23" s="190"/>
    </row>
    <row r="24" spans="1:18" ht="15" customHeight="1" x14ac:dyDescent="0.25">
      <c r="A24" s="86">
        <f t="shared" si="6"/>
        <v>7</v>
      </c>
      <c r="B24" s="355" t="s">
        <v>574</v>
      </c>
      <c r="C24" s="379"/>
      <c r="D24" s="258">
        <v>1989</v>
      </c>
      <c r="E24" s="258" t="s">
        <v>3</v>
      </c>
      <c r="F24" s="258" t="s">
        <v>286</v>
      </c>
      <c r="G24" s="392" t="s">
        <v>388</v>
      </c>
      <c r="H24" s="269"/>
      <c r="I24" s="30">
        <v>174</v>
      </c>
      <c r="J24" s="183">
        <f t="shared" si="0"/>
        <v>7</v>
      </c>
      <c r="K24" s="30"/>
      <c r="L24" s="30">
        <f t="shared" si="1"/>
        <v>0</v>
      </c>
      <c r="M24" s="183">
        <f t="shared" si="2"/>
        <v>1</v>
      </c>
      <c r="N24" s="183">
        <f t="shared" si="3"/>
        <v>174</v>
      </c>
      <c r="O24" s="183">
        <f t="shared" si="4"/>
        <v>12</v>
      </c>
      <c r="P24" s="30" t="str">
        <f t="shared" si="5"/>
        <v>МС</v>
      </c>
      <c r="Q24" s="393" t="s">
        <v>586</v>
      </c>
      <c r="R24" s="190"/>
    </row>
    <row r="25" spans="1:18" ht="15" customHeight="1" x14ac:dyDescent="0.25">
      <c r="A25" s="86">
        <f t="shared" si="6"/>
        <v>8</v>
      </c>
      <c r="B25" s="355" t="s">
        <v>575</v>
      </c>
      <c r="C25" s="379"/>
      <c r="D25" s="258">
        <v>1991</v>
      </c>
      <c r="E25" s="258" t="s">
        <v>4</v>
      </c>
      <c r="F25" s="258" t="s">
        <v>286</v>
      </c>
      <c r="G25" s="392" t="s">
        <v>388</v>
      </c>
      <c r="H25" s="269"/>
      <c r="I25" s="30">
        <v>159.5</v>
      </c>
      <c r="J25" s="183">
        <f t="shared" si="0"/>
        <v>8</v>
      </c>
      <c r="K25" s="30"/>
      <c r="L25" s="30">
        <f t="shared" si="1"/>
        <v>0</v>
      </c>
      <c r="M25" s="183">
        <f t="shared" si="2"/>
        <v>1</v>
      </c>
      <c r="N25" s="183">
        <f t="shared" si="3"/>
        <v>159.5</v>
      </c>
      <c r="O25" s="183">
        <f t="shared" si="4"/>
        <v>11</v>
      </c>
      <c r="P25" s="30" t="str">
        <f t="shared" si="5"/>
        <v>КМС</v>
      </c>
      <c r="Q25" s="393" t="s">
        <v>587</v>
      </c>
      <c r="R25" s="190"/>
    </row>
    <row r="26" spans="1:18" ht="15" customHeight="1" x14ac:dyDescent="0.25">
      <c r="A26" s="86">
        <f t="shared" si="6"/>
        <v>9</v>
      </c>
      <c r="B26" s="355" t="s">
        <v>576</v>
      </c>
      <c r="C26" s="379"/>
      <c r="D26" s="258">
        <v>2000</v>
      </c>
      <c r="E26" s="258" t="s">
        <v>5</v>
      </c>
      <c r="F26" s="258" t="s">
        <v>720</v>
      </c>
      <c r="G26" s="392"/>
      <c r="H26" s="269"/>
      <c r="I26" s="30">
        <v>156</v>
      </c>
      <c r="J26" s="183">
        <f t="shared" si="0"/>
        <v>9</v>
      </c>
      <c r="K26" s="30"/>
      <c r="L26" s="30">
        <f t="shared" si="1"/>
        <v>0</v>
      </c>
      <c r="M26" s="183">
        <f t="shared" si="2"/>
        <v>1</v>
      </c>
      <c r="N26" s="183">
        <f t="shared" si="3"/>
        <v>156</v>
      </c>
      <c r="O26" s="183">
        <f t="shared" si="4"/>
        <v>10</v>
      </c>
      <c r="P26" s="30" t="str">
        <f t="shared" si="5"/>
        <v>КМС</v>
      </c>
      <c r="Q26" s="393" t="s">
        <v>588</v>
      </c>
      <c r="R26" s="190"/>
    </row>
    <row r="27" spans="1:18" ht="15" customHeight="1" x14ac:dyDescent="0.25">
      <c r="A27" s="86">
        <f t="shared" si="6"/>
        <v>10</v>
      </c>
      <c r="B27" s="355" t="s">
        <v>578</v>
      </c>
      <c r="C27" s="379"/>
      <c r="D27" s="258">
        <v>1986</v>
      </c>
      <c r="E27" s="258" t="s">
        <v>4</v>
      </c>
      <c r="F27" s="258" t="s">
        <v>277</v>
      </c>
      <c r="G27" s="392"/>
      <c r="H27" s="269"/>
      <c r="I27" s="30">
        <v>142</v>
      </c>
      <c r="J27" s="183">
        <f t="shared" si="0"/>
        <v>10</v>
      </c>
      <c r="K27" s="30"/>
      <c r="L27" s="30">
        <f t="shared" si="1"/>
        <v>0</v>
      </c>
      <c r="M27" s="183">
        <f t="shared" si="2"/>
        <v>1</v>
      </c>
      <c r="N27" s="183">
        <f t="shared" si="3"/>
        <v>142</v>
      </c>
      <c r="O27" s="183">
        <f t="shared" si="4"/>
        <v>9</v>
      </c>
      <c r="P27" s="30" t="str">
        <f t="shared" si="5"/>
        <v>КМС</v>
      </c>
      <c r="Q27" s="393" t="s">
        <v>459</v>
      </c>
      <c r="R27" s="190"/>
    </row>
    <row r="28" spans="1:18" ht="15" customHeight="1" x14ac:dyDescent="0.25">
      <c r="A28" s="86">
        <f t="shared" si="6"/>
        <v>11</v>
      </c>
      <c r="B28" s="356" t="s">
        <v>579</v>
      </c>
      <c r="C28" s="379"/>
      <c r="D28" s="245">
        <v>1986</v>
      </c>
      <c r="E28" s="244" t="s">
        <v>4</v>
      </c>
      <c r="F28" s="245" t="s">
        <v>203</v>
      </c>
      <c r="G28" s="384"/>
      <c r="H28" s="269"/>
      <c r="I28" s="30">
        <v>140</v>
      </c>
      <c r="J28" s="183">
        <f t="shared" si="0"/>
        <v>11</v>
      </c>
      <c r="K28" s="30"/>
      <c r="L28" s="30">
        <f t="shared" si="1"/>
        <v>0</v>
      </c>
      <c r="M28" s="183">
        <f t="shared" si="2"/>
        <v>1</v>
      </c>
      <c r="N28" s="183">
        <f t="shared" si="3"/>
        <v>140</v>
      </c>
      <c r="O28" s="183">
        <f t="shared" si="4"/>
        <v>8</v>
      </c>
      <c r="P28" s="30" t="str">
        <f t="shared" si="5"/>
        <v>КМС</v>
      </c>
      <c r="Q28" s="393" t="s">
        <v>370</v>
      </c>
      <c r="R28" s="190"/>
    </row>
    <row r="29" spans="1:18" ht="15" customHeight="1" x14ac:dyDescent="0.25">
      <c r="A29" s="86">
        <f t="shared" si="6"/>
        <v>12</v>
      </c>
      <c r="B29" s="355" t="s">
        <v>436</v>
      </c>
      <c r="C29" s="379"/>
      <c r="D29" s="258">
        <v>1996</v>
      </c>
      <c r="E29" s="258" t="s">
        <v>5</v>
      </c>
      <c r="F29" s="258" t="s">
        <v>282</v>
      </c>
      <c r="G29" s="327"/>
      <c r="H29" s="269"/>
      <c r="I29" s="30">
        <v>116.5</v>
      </c>
      <c r="J29" s="183">
        <f t="shared" si="0"/>
        <v>12</v>
      </c>
      <c r="K29" s="30"/>
      <c r="L29" s="30">
        <f t="shared" si="1"/>
        <v>0</v>
      </c>
      <c r="M29" s="183">
        <f t="shared" si="2"/>
        <v>1</v>
      </c>
      <c r="N29" s="183">
        <f t="shared" si="3"/>
        <v>116.5</v>
      </c>
      <c r="O29" s="183">
        <f t="shared" si="4"/>
        <v>7</v>
      </c>
      <c r="P29" s="30" t="str">
        <f t="shared" si="5"/>
        <v>КМС</v>
      </c>
      <c r="Q29" s="393" t="s">
        <v>443</v>
      </c>
      <c r="R29" s="190"/>
    </row>
    <row r="30" spans="1:18" ht="15" customHeight="1" x14ac:dyDescent="0.25">
      <c r="A30" s="86">
        <f t="shared" si="6"/>
        <v>13</v>
      </c>
      <c r="B30" s="356" t="s">
        <v>580</v>
      </c>
      <c r="C30" s="379"/>
      <c r="D30" s="245">
        <v>2005</v>
      </c>
      <c r="E30" s="245">
        <v>1</v>
      </c>
      <c r="F30" s="245" t="s">
        <v>203</v>
      </c>
      <c r="G30" s="245"/>
      <c r="H30" s="269"/>
      <c r="I30" s="30">
        <v>95</v>
      </c>
      <c r="J30" s="183">
        <f t="shared" si="0"/>
        <v>13</v>
      </c>
      <c r="K30" s="30"/>
      <c r="L30" s="30">
        <f t="shared" si="1"/>
        <v>0</v>
      </c>
      <c r="M30" s="183">
        <f t="shared" si="2"/>
        <v>1</v>
      </c>
      <c r="N30" s="183">
        <f t="shared" si="3"/>
        <v>95</v>
      </c>
      <c r="O30" s="183">
        <f t="shared" si="4"/>
        <v>6</v>
      </c>
      <c r="P30" s="30" t="str">
        <f t="shared" si="5"/>
        <v>+КМС</v>
      </c>
      <c r="Q30" s="393" t="s">
        <v>589</v>
      </c>
      <c r="R30" s="190"/>
    </row>
    <row r="31" spans="1:18" ht="15" customHeight="1" x14ac:dyDescent="0.25">
      <c r="A31" s="86">
        <f t="shared" si="6"/>
        <v>14</v>
      </c>
      <c r="B31" s="356" t="s">
        <v>581</v>
      </c>
      <c r="C31" s="379"/>
      <c r="D31" s="245">
        <v>2005</v>
      </c>
      <c r="E31" s="245">
        <v>1</v>
      </c>
      <c r="F31" s="245" t="s">
        <v>203</v>
      </c>
      <c r="G31" s="245"/>
      <c r="H31" s="269"/>
      <c r="I31" s="30">
        <v>95</v>
      </c>
      <c r="J31" s="183">
        <f t="shared" si="0"/>
        <v>13</v>
      </c>
      <c r="K31" s="30"/>
      <c r="L31" s="30">
        <f t="shared" si="1"/>
        <v>0</v>
      </c>
      <c r="M31" s="183">
        <f t="shared" si="2"/>
        <v>1</v>
      </c>
      <c r="N31" s="183">
        <f t="shared" si="3"/>
        <v>95</v>
      </c>
      <c r="O31" s="183">
        <f t="shared" si="4"/>
        <v>5</v>
      </c>
      <c r="P31" s="30" t="str">
        <f t="shared" si="5"/>
        <v>+КМС</v>
      </c>
      <c r="Q31" s="393" t="s">
        <v>589</v>
      </c>
      <c r="R31" s="190"/>
    </row>
    <row r="32" spans="1:18" ht="15" customHeight="1" x14ac:dyDescent="0.25">
      <c r="A32" s="86">
        <f t="shared" si="6"/>
        <v>15</v>
      </c>
      <c r="B32" s="142"/>
      <c r="C32" s="134"/>
      <c r="D32" s="139"/>
      <c r="E32" s="138"/>
      <c r="F32" s="138"/>
      <c r="G32" s="208"/>
      <c r="H32" s="269"/>
      <c r="I32" s="30"/>
      <c r="J32" s="183" t="e">
        <f t="shared" si="0"/>
        <v>#N/A</v>
      </c>
      <c r="K32" s="30"/>
      <c r="L32" s="30">
        <f t="shared" si="1"/>
        <v>0</v>
      </c>
      <c r="M32" s="183">
        <f t="shared" si="2"/>
        <v>1</v>
      </c>
      <c r="N32" s="183">
        <f t="shared" si="3"/>
        <v>0</v>
      </c>
      <c r="O32" s="183">
        <f t="shared" si="4"/>
        <v>4</v>
      </c>
      <c r="P32" s="30" t="str">
        <f t="shared" si="5"/>
        <v>-</v>
      </c>
      <c r="Q32" s="178"/>
      <c r="R32" s="190"/>
    </row>
    <row r="33" spans="1:18" ht="15" customHeight="1" x14ac:dyDescent="0.25">
      <c r="A33" s="86">
        <f t="shared" si="6"/>
        <v>16</v>
      </c>
      <c r="B33" s="142"/>
      <c r="C33" s="134"/>
      <c r="D33" s="139"/>
      <c r="E33" s="138"/>
      <c r="F33" s="138"/>
      <c r="G33" s="208"/>
      <c r="H33" s="269"/>
      <c r="I33" s="30"/>
      <c r="J33" s="183" t="e">
        <f t="shared" si="0"/>
        <v>#N/A</v>
      </c>
      <c r="K33" s="30"/>
      <c r="L33" s="30">
        <f t="shared" si="1"/>
        <v>0</v>
      </c>
      <c r="M33" s="183">
        <f t="shared" si="2"/>
        <v>1</v>
      </c>
      <c r="N33" s="183">
        <f t="shared" si="3"/>
        <v>0</v>
      </c>
      <c r="O33" s="183">
        <f t="shared" si="4"/>
        <v>3</v>
      </c>
      <c r="P33" s="30" t="str">
        <f t="shared" si="5"/>
        <v>-</v>
      </c>
      <c r="Q33" s="178"/>
      <c r="R33" s="190"/>
    </row>
    <row r="34" spans="1:18" ht="15" customHeight="1" x14ac:dyDescent="0.25">
      <c r="A34" s="86">
        <f t="shared" si="6"/>
        <v>17</v>
      </c>
      <c r="B34" s="142"/>
      <c r="C34" s="134"/>
      <c r="D34" s="139"/>
      <c r="E34" s="138"/>
      <c r="F34" s="138"/>
      <c r="G34" s="208"/>
      <c r="H34" s="269"/>
      <c r="I34" s="30"/>
      <c r="J34" s="183" t="e">
        <f t="shared" si="0"/>
        <v>#N/A</v>
      </c>
      <c r="K34" s="30"/>
      <c r="L34" s="30">
        <f t="shared" si="1"/>
        <v>0</v>
      </c>
      <c r="M34" s="183">
        <f t="shared" si="2"/>
        <v>1</v>
      </c>
      <c r="N34" s="183">
        <f t="shared" si="3"/>
        <v>0</v>
      </c>
      <c r="O34" s="183">
        <f t="shared" si="4"/>
        <v>2</v>
      </c>
      <c r="P34" s="30" t="str">
        <f t="shared" si="5"/>
        <v>-</v>
      </c>
      <c r="Q34" s="178"/>
      <c r="R34" s="190"/>
    </row>
    <row r="35" spans="1:18" ht="15" customHeight="1" x14ac:dyDescent="0.25">
      <c r="A35" s="86">
        <f t="shared" si="6"/>
        <v>18</v>
      </c>
      <c r="B35" s="142"/>
      <c r="C35" s="134"/>
      <c r="D35" s="139"/>
      <c r="E35" s="138"/>
      <c r="F35" s="138"/>
      <c r="G35" s="208"/>
      <c r="H35" s="269"/>
      <c r="I35" s="30"/>
      <c r="J35" s="183" t="e">
        <f t="shared" si="0"/>
        <v>#N/A</v>
      </c>
      <c r="K35" s="30"/>
      <c r="L35" s="30">
        <f t="shared" si="1"/>
        <v>0</v>
      </c>
      <c r="M35" s="183">
        <f t="shared" si="2"/>
        <v>1</v>
      </c>
      <c r="N35" s="183">
        <f t="shared" si="3"/>
        <v>0</v>
      </c>
      <c r="O35" s="183">
        <f t="shared" si="4"/>
        <v>1</v>
      </c>
      <c r="P35" s="30" t="str">
        <f t="shared" si="5"/>
        <v>-</v>
      </c>
      <c r="Q35" s="178"/>
      <c r="R35" s="190"/>
    </row>
    <row r="36" spans="1:18" ht="15" customHeight="1" x14ac:dyDescent="0.25">
      <c r="A36" s="86">
        <f t="shared" si="6"/>
        <v>19</v>
      </c>
      <c r="B36" s="142"/>
      <c r="C36" s="134"/>
      <c r="D36" s="139"/>
      <c r="E36" s="138"/>
      <c r="F36" s="138"/>
      <c r="G36" s="208"/>
      <c r="H36" s="269"/>
      <c r="I36" s="30"/>
      <c r="J36" s="183" t="e">
        <f t="shared" si="0"/>
        <v>#N/A</v>
      </c>
      <c r="K36" s="30"/>
      <c r="L36" s="30">
        <f t="shared" si="1"/>
        <v>0</v>
      </c>
      <c r="M36" s="183">
        <f t="shared" si="2"/>
        <v>1</v>
      </c>
      <c r="N36" s="183">
        <f t="shared" si="3"/>
        <v>0</v>
      </c>
      <c r="O36" s="183">
        <f t="shared" si="4"/>
        <v>0</v>
      </c>
      <c r="P36" s="30" t="str">
        <f t="shared" si="5"/>
        <v>-</v>
      </c>
      <c r="Q36" s="178"/>
      <c r="R36" s="190"/>
    </row>
    <row r="37" spans="1:18" ht="15" customHeight="1" x14ac:dyDescent="0.25">
      <c r="A37" s="86">
        <f t="shared" si="6"/>
        <v>20</v>
      </c>
      <c r="B37" s="142"/>
      <c r="C37" s="134"/>
      <c r="D37" s="139"/>
      <c r="E37" s="138"/>
      <c r="F37" s="138"/>
      <c r="G37" s="208"/>
      <c r="H37" s="269"/>
      <c r="I37" s="30"/>
      <c r="J37" s="183" t="e">
        <f t="shared" si="0"/>
        <v>#N/A</v>
      </c>
      <c r="K37" s="30"/>
      <c r="L37" s="30">
        <f t="shared" si="1"/>
        <v>0</v>
      </c>
      <c r="M37" s="183">
        <f t="shared" si="2"/>
        <v>1</v>
      </c>
      <c r="N37" s="183">
        <f t="shared" si="3"/>
        <v>0</v>
      </c>
      <c r="O37" s="183">
        <f t="shared" si="4"/>
        <v>0</v>
      </c>
      <c r="P37" s="30" t="str">
        <f t="shared" si="5"/>
        <v>-</v>
      </c>
      <c r="Q37" s="178"/>
      <c r="R37" s="190"/>
    </row>
    <row r="38" spans="1:18" ht="15" customHeight="1" x14ac:dyDescent="0.25">
      <c r="A38" s="86">
        <f t="shared" si="6"/>
        <v>21</v>
      </c>
      <c r="B38" s="142"/>
      <c r="C38" s="134"/>
      <c r="D38" s="139"/>
      <c r="E38" s="138"/>
      <c r="F38" s="138"/>
      <c r="G38" s="208"/>
      <c r="H38" s="269"/>
      <c r="I38" s="30"/>
      <c r="J38" s="183" t="e">
        <f t="shared" si="0"/>
        <v>#N/A</v>
      </c>
      <c r="K38" s="30"/>
      <c r="L38" s="30">
        <f t="shared" si="1"/>
        <v>0</v>
      </c>
      <c r="M38" s="183">
        <f t="shared" si="2"/>
        <v>1</v>
      </c>
      <c r="N38" s="183">
        <f t="shared" si="3"/>
        <v>0</v>
      </c>
      <c r="O38" s="183">
        <f t="shared" si="4"/>
        <v>0</v>
      </c>
      <c r="P38" s="30" t="str">
        <f t="shared" si="5"/>
        <v>-</v>
      </c>
      <c r="Q38" s="178"/>
      <c r="R38" s="190"/>
    </row>
    <row r="39" spans="1:18" ht="15" customHeight="1" x14ac:dyDescent="0.25">
      <c r="A39" s="86">
        <f t="shared" si="6"/>
        <v>22</v>
      </c>
      <c r="B39" s="142"/>
      <c r="C39" s="134"/>
      <c r="D39" s="139"/>
      <c r="E39" s="138"/>
      <c r="F39" s="138"/>
      <c r="G39" s="208"/>
      <c r="H39" s="269"/>
      <c r="I39" s="30"/>
      <c r="J39" s="183" t="e">
        <f t="shared" si="0"/>
        <v>#N/A</v>
      </c>
      <c r="K39" s="30"/>
      <c r="L39" s="30">
        <f t="shared" si="1"/>
        <v>0</v>
      </c>
      <c r="M39" s="183">
        <f t="shared" si="2"/>
        <v>1</v>
      </c>
      <c r="N39" s="183">
        <f t="shared" si="3"/>
        <v>0</v>
      </c>
      <c r="O39" s="183">
        <f t="shared" si="4"/>
        <v>0</v>
      </c>
      <c r="P39" s="30" t="str">
        <f t="shared" si="5"/>
        <v>-</v>
      </c>
      <c r="Q39" s="178"/>
      <c r="R39" s="190"/>
    </row>
    <row r="40" spans="1:18" x14ac:dyDescent="0.25">
      <c r="A40" s="195"/>
      <c r="B40" s="195"/>
      <c r="C40" s="195"/>
      <c r="D40" s="195"/>
      <c r="E40" s="195"/>
      <c r="F40" s="195"/>
      <c r="G40" s="195"/>
      <c r="H40" s="295"/>
      <c r="I40" s="295"/>
      <c r="J40" s="295"/>
      <c r="K40" s="295"/>
      <c r="L40" s="295"/>
      <c r="M40" s="295"/>
      <c r="N40" s="295"/>
      <c r="O40" s="295"/>
      <c r="P40" s="295"/>
      <c r="Q40" s="195"/>
      <c r="R40" s="195"/>
    </row>
    <row r="41" spans="1:18" x14ac:dyDescent="0.25">
      <c r="A41" s="195"/>
      <c r="B41" s="192" t="s">
        <v>16</v>
      </c>
      <c r="C41" s="295"/>
      <c r="D41" s="295"/>
      <c r="E41" s="750" t="s">
        <v>254</v>
      </c>
      <c r="F41" s="750"/>
      <c r="G41" s="750"/>
      <c r="H41" s="192" t="s">
        <v>92</v>
      </c>
      <c r="I41" s="195"/>
      <c r="J41" s="295"/>
      <c r="K41" s="295"/>
      <c r="L41" s="751" t="s">
        <v>259</v>
      </c>
      <c r="M41" s="710"/>
      <c r="N41" s="710"/>
      <c r="O41" s="710"/>
      <c r="P41" s="295"/>
      <c r="Q41" s="195"/>
      <c r="R41" s="195"/>
    </row>
    <row r="42" spans="1:18" ht="13.8" customHeight="1" x14ac:dyDescent="0.25">
      <c r="A42" s="195"/>
      <c r="B42" s="192"/>
      <c r="C42" s="295"/>
      <c r="D42" s="295"/>
      <c r="E42" s="197"/>
      <c r="F42" s="195"/>
      <c r="G42" s="196"/>
      <c r="H42" s="192"/>
      <c r="I42" s="195"/>
      <c r="J42" s="295"/>
      <c r="K42" s="295"/>
      <c r="L42" s="295"/>
      <c r="M42" s="295"/>
      <c r="N42" s="295"/>
      <c r="O42" s="195"/>
      <c r="P42" s="194"/>
      <c r="Q42" s="195"/>
      <c r="R42" s="195"/>
    </row>
    <row r="43" spans="1:18" ht="25.8" customHeight="1" x14ac:dyDescent="0.25">
      <c r="A43" s="195"/>
      <c r="B43" s="192" t="s">
        <v>17</v>
      </c>
      <c r="C43" s="295"/>
      <c r="D43" s="295"/>
      <c r="E43" s="750" t="s">
        <v>255</v>
      </c>
      <c r="F43" s="750"/>
      <c r="G43" s="750"/>
      <c r="H43" s="192" t="s">
        <v>93</v>
      </c>
      <c r="I43" s="195"/>
      <c r="J43" s="295"/>
      <c r="K43" s="295"/>
      <c r="L43" s="751" t="s">
        <v>260</v>
      </c>
      <c r="M43" s="710"/>
      <c r="N43" s="710"/>
      <c r="O43" s="710"/>
      <c r="P43" s="194"/>
      <c r="Q43" s="195"/>
      <c r="R43" s="195"/>
    </row>
    <row r="44" spans="1:18" s="15" customFormat="1" x14ac:dyDescent="0.25"/>
    <row r="45" spans="1:18" s="15" customFormat="1" x14ac:dyDescent="0.25"/>
    <row r="47" spans="1:18" x14ac:dyDescent="0.25"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8:18" x14ac:dyDescent="0.25">
      <c r="H49" s="4"/>
      <c r="I49" s="756"/>
      <c r="J49" s="756"/>
      <c r="K49" s="756"/>
      <c r="L49" s="756"/>
      <c r="M49" s="756"/>
      <c r="N49" s="756"/>
      <c r="O49" s="756"/>
      <c r="P49" s="756"/>
      <c r="Q49" s="756"/>
      <c r="R49" s="756"/>
    </row>
    <row r="50" spans="8:18" x14ac:dyDescent="0.25">
      <c r="H50" s="4"/>
      <c r="I50" s="756"/>
      <c r="J50" s="756"/>
      <c r="K50" s="756"/>
      <c r="L50" s="756"/>
      <c r="M50" s="756"/>
      <c r="N50" s="756"/>
      <c r="O50" s="756"/>
      <c r="P50" s="756"/>
      <c r="Q50" s="756"/>
      <c r="R50" s="756"/>
    </row>
    <row r="51" spans="8:18" x14ac:dyDescent="0.25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8:18" x14ac:dyDescent="0.25"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8:18" x14ac:dyDescent="0.25"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sheetProtection selectLockedCells="1" selectUnlockedCells="1"/>
  <autoFilter ref="A16:R17" xr:uid="{00000000-0009-0000-0000-00000B000000}">
    <filterColumn colId="1" showButton="0"/>
    <filterColumn colId="10" showButton="0"/>
    <filterColumn colId="16" showButton="0"/>
    <sortState xmlns:xlrd2="http://schemas.microsoft.com/office/spreadsheetml/2017/richdata2" ref="A19:R23">
      <sortCondition ref="A16:A17"/>
    </sortState>
  </autoFilter>
  <mergeCells count="37">
    <mergeCell ref="A7:C7"/>
    <mergeCell ref="D7:O7"/>
    <mergeCell ref="P7:R7"/>
    <mergeCell ref="A1:R1"/>
    <mergeCell ref="A2:R2"/>
    <mergeCell ref="A3:R3"/>
    <mergeCell ref="A4:R4"/>
    <mergeCell ref="A5:R5"/>
    <mergeCell ref="A8:C8"/>
    <mergeCell ref="D8:O8"/>
    <mergeCell ref="P8:R8"/>
    <mergeCell ref="A9:C9"/>
    <mergeCell ref="D9:O9"/>
    <mergeCell ref="P9:R9"/>
    <mergeCell ref="D10:O10"/>
    <mergeCell ref="D11:O11"/>
    <mergeCell ref="A16:A17"/>
    <mergeCell ref="B16:C17"/>
    <mergeCell ref="D16:D17"/>
    <mergeCell ref="E16:E17"/>
    <mergeCell ref="F16:F17"/>
    <mergeCell ref="G16:G17"/>
    <mergeCell ref="H16:H17"/>
    <mergeCell ref="I16:I17"/>
    <mergeCell ref="Q16:R17"/>
    <mergeCell ref="I49:R49"/>
    <mergeCell ref="I50:R50"/>
    <mergeCell ref="E41:G41"/>
    <mergeCell ref="L41:O41"/>
    <mergeCell ref="E43:G43"/>
    <mergeCell ref="L43:O43"/>
    <mergeCell ref="J16:J17"/>
    <mergeCell ref="K16:L16"/>
    <mergeCell ref="M16:M17"/>
    <mergeCell ref="N16:N17"/>
    <mergeCell ref="O16:O17"/>
    <mergeCell ref="P16:P17"/>
  </mergeCells>
  <printOptions horizontalCentered="1"/>
  <pageMargins left="0.59055118110236227" right="0.19685039370078741" top="0.59055118110236227" bottom="0.59055118110236227" header="0" footer="0"/>
  <pageSetup paperSize="9" scale="67" firstPageNumber="0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31929-01AC-43AC-8ADD-168557D99A37}">
  <sheetPr>
    <tabColor theme="4" tint="0.59999389629810485"/>
    <pageSetUpPr fitToPage="1"/>
  </sheetPr>
  <dimension ref="A1:R57"/>
  <sheetViews>
    <sheetView view="pageBreakPreview" topLeftCell="A11" zoomScale="80" zoomScaleNormal="70" zoomScaleSheetLayoutView="80" workbookViewId="0">
      <selection activeCell="A20" sqref="A20:A42"/>
    </sheetView>
  </sheetViews>
  <sheetFormatPr defaultColWidth="9.109375" defaultRowHeight="13.2" x14ac:dyDescent="0.25"/>
  <cols>
    <col min="1" max="1" width="8.33203125" style="32" customWidth="1"/>
    <col min="2" max="2" width="9.109375" style="32"/>
    <col min="3" max="3" width="14.33203125" style="32" customWidth="1"/>
    <col min="4" max="4" width="9.44140625" style="32" customWidth="1"/>
    <col min="5" max="5" width="7.44140625" style="32" customWidth="1"/>
    <col min="6" max="6" width="32.44140625" style="32" customWidth="1"/>
    <col min="7" max="7" width="20.33203125" style="32" customWidth="1"/>
    <col min="8" max="8" width="10.33203125" style="32" customWidth="1"/>
    <col min="9" max="9" width="8.109375" style="32" customWidth="1"/>
    <col min="10" max="10" width="6.5546875" style="32" customWidth="1"/>
    <col min="11" max="11" width="9.5546875" style="32" customWidth="1"/>
    <col min="12" max="12" width="10.5546875" style="32" customWidth="1"/>
    <col min="13" max="13" width="8.33203125" style="32" customWidth="1"/>
    <col min="14" max="14" width="10.109375" style="32" customWidth="1"/>
    <col min="15" max="15" width="8.5546875" style="32" customWidth="1"/>
    <col min="16" max="16" width="9.109375" style="32" customWidth="1"/>
    <col min="17" max="17" width="13.44140625" style="32" customWidth="1"/>
    <col min="18" max="18" width="13.5546875" style="32" customWidth="1"/>
    <col min="19" max="16384" width="9.109375" style="32"/>
  </cols>
  <sheetData>
    <row r="1" spans="1:18" x14ac:dyDescent="0.25">
      <c r="A1" s="683" t="s">
        <v>111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</row>
    <row r="2" spans="1:18" x14ac:dyDescent="0.25">
      <c r="A2" s="683" t="s">
        <v>265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</row>
    <row r="3" spans="1:18" ht="12.75" customHeight="1" x14ac:dyDescent="0.25">
      <c r="A3" s="683" t="s">
        <v>256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</row>
    <row r="4" spans="1:18" x14ac:dyDescent="0.25">
      <c r="A4" s="683" t="s">
        <v>94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</row>
    <row r="5" spans="1:18" x14ac:dyDescent="0.25">
      <c r="A5" s="683" t="s">
        <v>257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</row>
    <row r="6" spans="1:18" ht="9" customHeight="1" x14ac:dyDescent="0.25"/>
    <row r="7" spans="1:18" ht="15.6" x14ac:dyDescent="0.3">
      <c r="A7" s="684" t="s">
        <v>195</v>
      </c>
      <c r="B7" s="684"/>
      <c r="C7" s="684"/>
      <c r="D7" s="685" t="s">
        <v>1</v>
      </c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4" t="s">
        <v>98</v>
      </c>
      <c r="Q7" s="684"/>
      <c r="R7" s="684"/>
    </row>
    <row r="8" spans="1:18" ht="15.6" x14ac:dyDescent="0.25">
      <c r="A8" s="680" t="s">
        <v>197</v>
      </c>
      <c r="B8" s="680"/>
      <c r="C8" s="681"/>
      <c r="D8" s="762" t="s">
        <v>198</v>
      </c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762"/>
      <c r="P8" s="680" t="s">
        <v>20</v>
      </c>
      <c r="Q8" s="680"/>
      <c r="R8" s="680"/>
    </row>
    <row r="9" spans="1:18" ht="15" x14ac:dyDescent="0.25">
      <c r="A9" s="763" t="s">
        <v>25</v>
      </c>
      <c r="B9" s="764"/>
      <c r="C9" s="765"/>
      <c r="D9" s="701" t="s">
        <v>258</v>
      </c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3"/>
      <c r="P9" s="700" t="s">
        <v>2</v>
      </c>
      <c r="Q9" s="700"/>
      <c r="R9" s="700"/>
    </row>
    <row r="10" spans="1:18" ht="15.6" x14ac:dyDescent="0.3">
      <c r="A10" s="90" t="s">
        <v>12</v>
      </c>
      <c r="B10" s="90" t="s">
        <v>19</v>
      </c>
      <c r="C10" s="90" t="s">
        <v>21</v>
      </c>
      <c r="D10" s="704" t="s">
        <v>138</v>
      </c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705"/>
      <c r="P10" s="286" t="s">
        <v>3</v>
      </c>
      <c r="Q10" s="286" t="s">
        <v>4</v>
      </c>
      <c r="R10" s="286" t="s">
        <v>5</v>
      </c>
    </row>
    <row r="11" spans="1:18" ht="15" customHeight="1" x14ac:dyDescent="0.25">
      <c r="A11" s="91"/>
      <c r="B11" s="91"/>
      <c r="C11" s="91"/>
      <c r="D11" s="687" t="s">
        <v>268</v>
      </c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378">
        <v>234</v>
      </c>
      <c r="Q11" s="378">
        <v>178</v>
      </c>
      <c r="R11" s="378">
        <v>117</v>
      </c>
    </row>
    <row r="12" spans="1:18" s="4" customFormat="1" x14ac:dyDescent="0.25">
      <c r="A12" s="21"/>
      <c r="B12" s="21"/>
      <c r="C12" s="21"/>
      <c r="P12" s="21"/>
      <c r="Q12" s="21"/>
      <c r="R12" s="21"/>
    </row>
    <row r="13" spans="1:18" x14ac:dyDescent="0.25">
      <c r="A13" s="284" t="s">
        <v>37</v>
      </c>
      <c r="B13" s="188"/>
      <c r="C13" s="188"/>
      <c r="D13" s="285"/>
      <c r="E13" s="199"/>
      <c r="F13" s="199"/>
      <c r="G13" s="199"/>
      <c r="H13" s="199"/>
      <c r="I13" s="199"/>
      <c r="J13" s="199"/>
      <c r="K13" s="203"/>
      <c r="L13" s="199"/>
      <c r="M13" s="199"/>
      <c r="N13" s="199"/>
      <c r="O13" s="199"/>
      <c r="P13" s="200"/>
      <c r="Q13" s="200"/>
      <c r="R13" s="200"/>
    </row>
    <row r="14" spans="1:18" x14ac:dyDescent="0.25">
      <c r="A14" s="204" t="s">
        <v>38</v>
      </c>
      <c r="B14" s="205"/>
      <c r="C14" s="201"/>
      <c r="D14" s="285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200"/>
      <c r="Q14" s="200"/>
      <c r="R14" s="200"/>
    </row>
    <row r="15" spans="1:18" x14ac:dyDescent="0.25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</row>
    <row r="16" spans="1:18" s="15" customFormat="1" ht="11.25" customHeight="1" x14ac:dyDescent="0.25">
      <c r="A16" s="758" t="s">
        <v>6</v>
      </c>
      <c r="B16" s="760" t="s">
        <v>61</v>
      </c>
      <c r="C16" s="760"/>
      <c r="D16" s="752" t="s">
        <v>7</v>
      </c>
      <c r="E16" s="752" t="s">
        <v>8</v>
      </c>
      <c r="F16" s="752" t="s">
        <v>9</v>
      </c>
      <c r="G16" s="752" t="s">
        <v>10</v>
      </c>
      <c r="H16" s="752" t="s">
        <v>11</v>
      </c>
      <c r="I16" s="752" t="s">
        <v>12</v>
      </c>
      <c r="J16" s="752" t="s">
        <v>6</v>
      </c>
      <c r="K16" s="757" t="s">
        <v>19</v>
      </c>
      <c r="L16" s="757"/>
      <c r="M16" s="752" t="s">
        <v>6</v>
      </c>
      <c r="N16" s="752" t="s">
        <v>22</v>
      </c>
      <c r="O16" s="752" t="s">
        <v>13</v>
      </c>
      <c r="P16" s="752" t="s">
        <v>14</v>
      </c>
      <c r="Q16" s="752" t="s">
        <v>15</v>
      </c>
      <c r="R16" s="753"/>
    </row>
    <row r="17" spans="1:18" s="15" customFormat="1" x14ac:dyDescent="0.25">
      <c r="A17" s="759"/>
      <c r="B17" s="761"/>
      <c r="C17" s="761"/>
      <c r="D17" s="754"/>
      <c r="E17" s="754"/>
      <c r="F17" s="754"/>
      <c r="G17" s="754"/>
      <c r="H17" s="754"/>
      <c r="I17" s="754"/>
      <c r="J17" s="754"/>
      <c r="K17" s="206" t="s">
        <v>21</v>
      </c>
      <c r="L17" s="206" t="s">
        <v>23</v>
      </c>
      <c r="M17" s="754"/>
      <c r="N17" s="754"/>
      <c r="O17" s="754"/>
      <c r="P17" s="754"/>
      <c r="Q17" s="754"/>
      <c r="R17" s="755"/>
    </row>
    <row r="18" spans="1:18" s="17" customFormat="1" ht="15" customHeight="1" x14ac:dyDescent="0.25">
      <c r="A18" s="35">
        <v>1</v>
      </c>
      <c r="B18" s="356" t="s">
        <v>59</v>
      </c>
      <c r="C18" s="381"/>
      <c r="D18" s="245">
        <v>1999</v>
      </c>
      <c r="E18" s="245" t="s">
        <v>3</v>
      </c>
      <c r="F18" s="245" t="s">
        <v>292</v>
      </c>
      <c r="G18" s="245"/>
      <c r="H18" s="269"/>
      <c r="I18" s="30">
        <v>248</v>
      </c>
      <c r="J18" s="183">
        <f t="shared" ref="J18:J42" si="0">_xlfn.RANK.EQ(I18,I$18:I$42)</f>
        <v>1</v>
      </c>
      <c r="K18" s="30"/>
      <c r="L18" s="30">
        <f t="shared" ref="L18:L42" si="1">K18/2</f>
        <v>0</v>
      </c>
      <c r="M18" s="183">
        <f t="shared" ref="M18:M42" si="2">_xlfn.RANK.EQ(L18,L$18:L$38)</f>
        <v>1</v>
      </c>
      <c r="N18" s="183">
        <f t="shared" ref="N18:N42" si="3">L18+I18</f>
        <v>248</v>
      </c>
      <c r="O18" s="183">
        <f t="shared" ref="O18:O42" si="4">IF(A18=1,20,IF(A18=2,18,IF(A18=3,16,IF(A18&gt;19,0,19-A18))))</f>
        <v>20</v>
      </c>
      <c r="P18" s="30" t="str">
        <f t="shared" ref="P18:P42" si="5">IF(AND(NOT(OR(E18="МСМК",E18="ЗМС")),N18&gt;=$P$11),"+МСМК",IF(AND(OR(E18="МСМК",E18="ЗМС"),N18&gt;=$P$11),"МСМК",IF(AND(NOT(OR(E18="МСМК",E18="МС",E18="ЗМС")),N18&gt;=$Q$11),"+МС",IF(AND(OR(E18="МСМК",E18="МС",E18="ЗМС"),N18&gt;=$Q$11),"МС",IF(AND(NOT(OR(E18="ЗМС",E18="МСМК",E18="МС",E18="КМС")),N18&gt;=$R$11),"+КМС",IF(AND(OR(E18="ЗМС",E18="МСМК",E18="МС",E18="КМС"),N18&gt;=$R$11),"КМС","-"))))))</f>
        <v>МСМК</v>
      </c>
      <c r="Q18" s="394" t="s">
        <v>54</v>
      </c>
      <c r="R18" s="190"/>
    </row>
    <row r="19" spans="1:18" s="15" customFormat="1" ht="15" customHeight="1" x14ac:dyDescent="0.25">
      <c r="A19" s="86">
        <f>A18+1</f>
        <v>2</v>
      </c>
      <c r="B19" s="356" t="s">
        <v>590</v>
      </c>
      <c r="C19" s="381"/>
      <c r="D19" s="245">
        <v>1988</v>
      </c>
      <c r="E19" s="245" t="s">
        <v>3</v>
      </c>
      <c r="F19" s="245" t="s">
        <v>291</v>
      </c>
      <c r="G19" s="245"/>
      <c r="H19" s="269"/>
      <c r="I19" s="30">
        <v>231.5</v>
      </c>
      <c r="J19" s="183">
        <f t="shared" si="0"/>
        <v>2</v>
      </c>
      <c r="K19" s="30"/>
      <c r="L19" s="30">
        <f t="shared" si="1"/>
        <v>0</v>
      </c>
      <c r="M19" s="183">
        <f t="shared" si="2"/>
        <v>1</v>
      </c>
      <c r="N19" s="183">
        <f t="shared" si="3"/>
        <v>231.5</v>
      </c>
      <c r="O19" s="183">
        <f t="shared" si="4"/>
        <v>18</v>
      </c>
      <c r="P19" s="30" t="str">
        <f t="shared" si="5"/>
        <v>МС</v>
      </c>
      <c r="Q19" s="394" t="s">
        <v>607</v>
      </c>
      <c r="R19" s="190"/>
    </row>
    <row r="20" spans="1:18" ht="21.75" customHeight="1" x14ac:dyDescent="0.25">
      <c r="A20" s="86">
        <f t="shared" ref="A20:A42" si="6">A19+1</f>
        <v>3</v>
      </c>
      <c r="B20" s="356" t="s">
        <v>591</v>
      </c>
      <c r="C20" s="381"/>
      <c r="D20" s="245">
        <v>1979</v>
      </c>
      <c r="E20" s="245" t="s">
        <v>139</v>
      </c>
      <c r="F20" s="245" t="s">
        <v>294</v>
      </c>
      <c r="G20" s="245"/>
      <c r="H20" s="269"/>
      <c r="I20" s="30">
        <v>230</v>
      </c>
      <c r="J20" s="183">
        <f t="shared" si="0"/>
        <v>3</v>
      </c>
      <c r="K20" s="30"/>
      <c r="L20" s="30">
        <f t="shared" si="1"/>
        <v>0</v>
      </c>
      <c r="M20" s="183">
        <f t="shared" si="2"/>
        <v>1</v>
      </c>
      <c r="N20" s="183">
        <f t="shared" si="3"/>
        <v>230</v>
      </c>
      <c r="O20" s="183">
        <f t="shared" si="4"/>
        <v>16</v>
      </c>
      <c r="P20" s="30" t="str">
        <f t="shared" si="5"/>
        <v>МС</v>
      </c>
      <c r="Q20" s="394" t="s">
        <v>489</v>
      </c>
      <c r="R20" s="190"/>
    </row>
    <row r="21" spans="1:18" ht="15" customHeight="1" x14ac:dyDescent="0.25">
      <c r="A21" s="86">
        <f t="shared" si="6"/>
        <v>4</v>
      </c>
      <c r="B21" s="356" t="s">
        <v>592</v>
      </c>
      <c r="C21" s="381"/>
      <c r="D21" s="245">
        <v>2001</v>
      </c>
      <c r="E21" s="245" t="s">
        <v>4</v>
      </c>
      <c r="F21" s="245" t="s">
        <v>284</v>
      </c>
      <c r="G21" s="245" t="s">
        <v>456</v>
      </c>
      <c r="H21" s="269"/>
      <c r="I21" s="30">
        <v>222.5</v>
      </c>
      <c r="J21" s="183">
        <f t="shared" si="0"/>
        <v>4</v>
      </c>
      <c r="K21" s="30"/>
      <c r="L21" s="30">
        <f t="shared" si="1"/>
        <v>0</v>
      </c>
      <c r="M21" s="183">
        <f t="shared" si="2"/>
        <v>1</v>
      </c>
      <c r="N21" s="183">
        <f t="shared" si="3"/>
        <v>222.5</v>
      </c>
      <c r="O21" s="183">
        <f t="shared" si="4"/>
        <v>15</v>
      </c>
      <c r="P21" s="30" t="str">
        <f t="shared" si="5"/>
        <v>МС</v>
      </c>
      <c r="Q21" s="394" t="s">
        <v>608</v>
      </c>
      <c r="R21" s="190"/>
    </row>
    <row r="22" spans="1:18" ht="15" customHeight="1" x14ac:dyDescent="0.25">
      <c r="A22" s="86">
        <f t="shared" si="6"/>
        <v>5</v>
      </c>
      <c r="B22" s="356" t="s">
        <v>593</v>
      </c>
      <c r="C22" s="381"/>
      <c r="D22" s="245">
        <v>1993</v>
      </c>
      <c r="E22" s="245" t="s">
        <v>4</v>
      </c>
      <c r="F22" s="245" t="s">
        <v>232</v>
      </c>
      <c r="G22" s="245" t="s">
        <v>388</v>
      </c>
      <c r="H22" s="269"/>
      <c r="I22" s="30">
        <v>221</v>
      </c>
      <c r="J22" s="183">
        <f t="shared" si="0"/>
        <v>5</v>
      </c>
      <c r="K22" s="30"/>
      <c r="L22" s="30">
        <f t="shared" si="1"/>
        <v>0</v>
      </c>
      <c r="M22" s="183">
        <f t="shared" si="2"/>
        <v>1</v>
      </c>
      <c r="N22" s="183">
        <f t="shared" si="3"/>
        <v>221</v>
      </c>
      <c r="O22" s="183">
        <f t="shared" si="4"/>
        <v>14</v>
      </c>
      <c r="P22" s="30" t="str">
        <f t="shared" si="5"/>
        <v>МС</v>
      </c>
      <c r="Q22" s="394" t="s">
        <v>609</v>
      </c>
      <c r="R22" s="190"/>
    </row>
    <row r="23" spans="1:18" ht="15" customHeight="1" x14ac:dyDescent="0.25">
      <c r="A23" s="86">
        <f t="shared" si="6"/>
        <v>6</v>
      </c>
      <c r="B23" s="356" t="s">
        <v>594</v>
      </c>
      <c r="C23" s="381"/>
      <c r="D23" s="245">
        <v>1987</v>
      </c>
      <c r="E23" s="245" t="s">
        <v>139</v>
      </c>
      <c r="F23" s="245" t="s">
        <v>292</v>
      </c>
      <c r="G23" s="245"/>
      <c r="H23" s="269"/>
      <c r="I23" s="30">
        <v>220</v>
      </c>
      <c r="J23" s="183">
        <f t="shared" si="0"/>
        <v>6</v>
      </c>
      <c r="K23" s="30"/>
      <c r="L23" s="30">
        <f t="shared" si="1"/>
        <v>0</v>
      </c>
      <c r="M23" s="183">
        <f t="shared" si="2"/>
        <v>1</v>
      </c>
      <c r="N23" s="183">
        <f t="shared" si="3"/>
        <v>220</v>
      </c>
      <c r="O23" s="183">
        <f t="shared" si="4"/>
        <v>13</v>
      </c>
      <c r="P23" s="30" t="str">
        <f t="shared" si="5"/>
        <v>МС</v>
      </c>
      <c r="Q23" s="394" t="s">
        <v>442</v>
      </c>
      <c r="R23" s="190"/>
    </row>
    <row r="24" spans="1:18" ht="15" customHeight="1" x14ac:dyDescent="0.25">
      <c r="A24" s="86">
        <f t="shared" si="6"/>
        <v>7</v>
      </c>
      <c r="B24" s="356" t="s">
        <v>52</v>
      </c>
      <c r="C24" s="381"/>
      <c r="D24" s="245">
        <v>1995</v>
      </c>
      <c r="E24" s="245" t="s">
        <v>3</v>
      </c>
      <c r="F24" s="245" t="s">
        <v>207</v>
      </c>
      <c r="G24" s="245"/>
      <c r="H24" s="269"/>
      <c r="I24" s="30">
        <v>217.5</v>
      </c>
      <c r="J24" s="183">
        <f t="shared" si="0"/>
        <v>7</v>
      </c>
      <c r="K24" s="30"/>
      <c r="L24" s="30">
        <f t="shared" si="1"/>
        <v>0</v>
      </c>
      <c r="M24" s="183">
        <f t="shared" si="2"/>
        <v>1</v>
      </c>
      <c r="N24" s="183">
        <f t="shared" si="3"/>
        <v>217.5</v>
      </c>
      <c r="O24" s="183">
        <f t="shared" si="4"/>
        <v>12</v>
      </c>
      <c r="P24" s="30" t="str">
        <f t="shared" si="5"/>
        <v>МС</v>
      </c>
      <c r="Q24" s="394" t="s">
        <v>353</v>
      </c>
      <c r="R24" s="190"/>
    </row>
    <row r="25" spans="1:18" ht="15" customHeight="1" x14ac:dyDescent="0.25">
      <c r="A25" s="86">
        <f t="shared" si="6"/>
        <v>8</v>
      </c>
      <c r="B25" s="356" t="s">
        <v>172</v>
      </c>
      <c r="C25" s="381"/>
      <c r="D25" s="245">
        <v>2000</v>
      </c>
      <c r="E25" s="245" t="s">
        <v>4</v>
      </c>
      <c r="F25" s="245" t="s">
        <v>165</v>
      </c>
      <c r="G25" s="245" t="s">
        <v>446</v>
      </c>
      <c r="H25" s="269"/>
      <c r="I25" s="30">
        <v>211.5</v>
      </c>
      <c r="J25" s="183">
        <f t="shared" si="0"/>
        <v>8</v>
      </c>
      <c r="K25" s="30"/>
      <c r="L25" s="30">
        <f t="shared" si="1"/>
        <v>0</v>
      </c>
      <c r="M25" s="183">
        <f t="shared" si="2"/>
        <v>1</v>
      </c>
      <c r="N25" s="183">
        <f t="shared" si="3"/>
        <v>211.5</v>
      </c>
      <c r="O25" s="183">
        <f t="shared" si="4"/>
        <v>11</v>
      </c>
      <c r="P25" s="30" t="str">
        <f t="shared" si="5"/>
        <v>МС</v>
      </c>
      <c r="Q25" s="394" t="s">
        <v>171</v>
      </c>
      <c r="R25" s="190"/>
    </row>
    <row r="26" spans="1:18" ht="15" customHeight="1" x14ac:dyDescent="0.25">
      <c r="A26" s="86">
        <f t="shared" si="6"/>
        <v>9</v>
      </c>
      <c r="B26" s="356" t="s">
        <v>445</v>
      </c>
      <c r="C26" s="381"/>
      <c r="D26" s="245">
        <v>1992</v>
      </c>
      <c r="E26" s="245" t="s">
        <v>3</v>
      </c>
      <c r="F26" s="324" t="s">
        <v>286</v>
      </c>
      <c r="G26" s="245" t="s">
        <v>388</v>
      </c>
      <c r="H26" s="269"/>
      <c r="I26" s="30">
        <v>202</v>
      </c>
      <c r="J26" s="183">
        <f t="shared" si="0"/>
        <v>9</v>
      </c>
      <c r="K26" s="30"/>
      <c r="L26" s="30">
        <f t="shared" si="1"/>
        <v>0</v>
      </c>
      <c r="M26" s="183">
        <f t="shared" si="2"/>
        <v>1</v>
      </c>
      <c r="N26" s="183">
        <f t="shared" si="3"/>
        <v>202</v>
      </c>
      <c r="O26" s="183">
        <f t="shared" si="4"/>
        <v>10</v>
      </c>
      <c r="P26" s="30" t="str">
        <f t="shared" si="5"/>
        <v>МС</v>
      </c>
      <c r="Q26" s="394" t="s">
        <v>460</v>
      </c>
      <c r="R26" s="190"/>
    </row>
    <row r="27" spans="1:18" ht="15" customHeight="1" x14ac:dyDescent="0.25">
      <c r="A27" s="86">
        <f t="shared" si="6"/>
        <v>10</v>
      </c>
      <c r="B27" s="356" t="s">
        <v>338</v>
      </c>
      <c r="C27" s="381"/>
      <c r="D27" s="245">
        <v>1997</v>
      </c>
      <c r="E27" s="245" t="s">
        <v>5</v>
      </c>
      <c r="F27" s="245" t="s">
        <v>283</v>
      </c>
      <c r="G27" s="245"/>
      <c r="H27" s="269"/>
      <c r="I27" s="30">
        <v>196</v>
      </c>
      <c r="J27" s="183">
        <f t="shared" si="0"/>
        <v>10</v>
      </c>
      <c r="K27" s="30"/>
      <c r="L27" s="30">
        <f t="shared" si="1"/>
        <v>0</v>
      </c>
      <c r="M27" s="183">
        <f t="shared" si="2"/>
        <v>1</v>
      </c>
      <c r="N27" s="183">
        <f t="shared" si="3"/>
        <v>196</v>
      </c>
      <c r="O27" s="183">
        <f t="shared" si="4"/>
        <v>9</v>
      </c>
      <c r="P27" s="30" t="str">
        <f t="shared" si="5"/>
        <v>+МС</v>
      </c>
      <c r="Q27" s="394" t="s">
        <v>40</v>
      </c>
      <c r="R27" s="190"/>
    </row>
    <row r="28" spans="1:18" ht="15" customHeight="1" x14ac:dyDescent="0.25">
      <c r="A28" s="86">
        <f t="shared" si="6"/>
        <v>11</v>
      </c>
      <c r="B28" s="356" t="s">
        <v>595</v>
      </c>
      <c r="C28" s="381"/>
      <c r="D28" s="245">
        <v>1995</v>
      </c>
      <c r="E28" s="245" t="s">
        <v>3</v>
      </c>
      <c r="F28" s="245" t="s">
        <v>293</v>
      </c>
      <c r="G28" s="245" t="s">
        <v>596</v>
      </c>
      <c r="H28" s="269"/>
      <c r="I28" s="30">
        <v>193.5</v>
      </c>
      <c r="J28" s="183">
        <f t="shared" si="0"/>
        <v>11</v>
      </c>
      <c r="K28" s="30"/>
      <c r="L28" s="30">
        <f t="shared" si="1"/>
        <v>0</v>
      </c>
      <c r="M28" s="183">
        <f t="shared" si="2"/>
        <v>1</v>
      </c>
      <c r="N28" s="183">
        <f t="shared" si="3"/>
        <v>193.5</v>
      </c>
      <c r="O28" s="183">
        <f t="shared" si="4"/>
        <v>8</v>
      </c>
      <c r="P28" s="30" t="str">
        <f t="shared" si="5"/>
        <v>МС</v>
      </c>
      <c r="Q28" s="394" t="s">
        <v>610</v>
      </c>
      <c r="R28" s="190"/>
    </row>
    <row r="29" spans="1:18" ht="15" customHeight="1" x14ac:dyDescent="0.25">
      <c r="A29" s="86">
        <f t="shared" si="6"/>
        <v>12</v>
      </c>
      <c r="B29" s="356" t="s">
        <v>597</v>
      </c>
      <c r="C29" s="381"/>
      <c r="D29" s="245">
        <v>1993</v>
      </c>
      <c r="E29" s="245" t="s">
        <v>4</v>
      </c>
      <c r="F29" s="245" t="s">
        <v>243</v>
      </c>
      <c r="G29" s="245"/>
      <c r="H29" s="269"/>
      <c r="I29" s="30">
        <v>189</v>
      </c>
      <c r="J29" s="183">
        <f t="shared" si="0"/>
        <v>12</v>
      </c>
      <c r="K29" s="30"/>
      <c r="L29" s="30">
        <f t="shared" si="1"/>
        <v>0</v>
      </c>
      <c r="M29" s="183">
        <f t="shared" si="2"/>
        <v>1</v>
      </c>
      <c r="N29" s="183">
        <f t="shared" si="3"/>
        <v>189</v>
      </c>
      <c r="O29" s="183">
        <f t="shared" si="4"/>
        <v>7</v>
      </c>
      <c r="P29" s="30" t="str">
        <f t="shared" si="5"/>
        <v>МС</v>
      </c>
      <c r="Q29" s="394" t="s">
        <v>611</v>
      </c>
      <c r="R29" s="190"/>
    </row>
    <row r="30" spans="1:18" ht="15" customHeight="1" x14ac:dyDescent="0.25">
      <c r="A30" s="86">
        <f t="shared" si="6"/>
        <v>13</v>
      </c>
      <c r="B30" s="356" t="s">
        <v>154</v>
      </c>
      <c r="C30" s="381"/>
      <c r="D30" s="245">
        <v>2003</v>
      </c>
      <c r="E30" s="245" t="s">
        <v>5</v>
      </c>
      <c r="F30" s="245" t="s">
        <v>149</v>
      </c>
      <c r="G30" s="245" t="s">
        <v>150</v>
      </c>
      <c r="H30" s="269"/>
      <c r="I30" s="30">
        <v>188</v>
      </c>
      <c r="J30" s="183">
        <f t="shared" si="0"/>
        <v>13</v>
      </c>
      <c r="K30" s="30"/>
      <c r="L30" s="30">
        <f t="shared" si="1"/>
        <v>0</v>
      </c>
      <c r="M30" s="183">
        <f t="shared" si="2"/>
        <v>1</v>
      </c>
      <c r="N30" s="183">
        <f t="shared" si="3"/>
        <v>188</v>
      </c>
      <c r="O30" s="183">
        <f t="shared" si="4"/>
        <v>6</v>
      </c>
      <c r="P30" s="30" t="str">
        <f t="shared" si="5"/>
        <v>+МС</v>
      </c>
      <c r="Q30" s="394" t="s">
        <v>151</v>
      </c>
      <c r="R30" s="190"/>
    </row>
    <row r="31" spans="1:18" ht="15" customHeight="1" x14ac:dyDescent="0.25">
      <c r="A31" s="86">
        <f t="shared" si="6"/>
        <v>14</v>
      </c>
      <c r="B31" s="356" t="s">
        <v>598</v>
      </c>
      <c r="C31" s="381"/>
      <c r="D31" s="245">
        <v>1993</v>
      </c>
      <c r="E31" s="245" t="s">
        <v>4</v>
      </c>
      <c r="F31" s="245" t="s">
        <v>272</v>
      </c>
      <c r="G31" s="245"/>
      <c r="H31" s="269"/>
      <c r="I31" s="30">
        <v>187.5</v>
      </c>
      <c r="J31" s="183">
        <f t="shared" si="0"/>
        <v>14</v>
      </c>
      <c r="K31" s="30"/>
      <c r="L31" s="30">
        <f t="shared" si="1"/>
        <v>0</v>
      </c>
      <c r="M31" s="183">
        <f t="shared" si="2"/>
        <v>1</v>
      </c>
      <c r="N31" s="183">
        <f t="shared" si="3"/>
        <v>187.5</v>
      </c>
      <c r="O31" s="183">
        <f t="shared" si="4"/>
        <v>5</v>
      </c>
      <c r="P31" s="30" t="str">
        <f t="shared" si="5"/>
        <v>МС</v>
      </c>
      <c r="Q31" s="394" t="s">
        <v>612</v>
      </c>
      <c r="R31" s="190"/>
    </row>
    <row r="32" spans="1:18" ht="15" customHeight="1" x14ac:dyDescent="0.25">
      <c r="A32" s="86">
        <f t="shared" si="6"/>
        <v>15</v>
      </c>
      <c r="B32" s="356" t="s">
        <v>686</v>
      </c>
      <c r="C32" s="489"/>
      <c r="D32" s="298">
        <v>2002</v>
      </c>
      <c r="E32" s="298" t="s">
        <v>5</v>
      </c>
      <c r="F32" s="298" t="s">
        <v>276</v>
      </c>
      <c r="G32" s="298"/>
      <c r="H32" s="249">
        <v>84.25</v>
      </c>
      <c r="I32" s="30">
        <v>183.5</v>
      </c>
      <c r="J32" s="183">
        <f t="shared" si="0"/>
        <v>15</v>
      </c>
      <c r="K32" s="30"/>
      <c r="L32" s="30">
        <f t="shared" si="1"/>
        <v>0</v>
      </c>
      <c r="M32" s="183">
        <f t="shared" si="2"/>
        <v>1</v>
      </c>
      <c r="N32" s="183">
        <f t="shared" si="3"/>
        <v>183.5</v>
      </c>
      <c r="O32" s="183">
        <f t="shared" si="4"/>
        <v>4</v>
      </c>
      <c r="P32" s="30" t="str">
        <f t="shared" si="5"/>
        <v>+МС</v>
      </c>
      <c r="Q32" s="499" t="s">
        <v>687</v>
      </c>
      <c r="R32" s="190"/>
    </row>
    <row r="33" spans="1:18" ht="15" customHeight="1" x14ac:dyDescent="0.25">
      <c r="A33" s="86">
        <f t="shared" si="6"/>
        <v>16</v>
      </c>
      <c r="B33" s="356" t="s">
        <v>599</v>
      </c>
      <c r="C33" s="381"/>
      <c r="D33" s="245">
        <v>1989</v>
      </c>
      <c r="E33" s="245" t="s">
        <v>4</v>
      </c>
      <c r="F33" s="245" t="s">
        <v>174</v>
      </c>
      <c r="G33" s="245"/>
      <c r="H33" s="269"/>
      <c r="I33" s="30">
        <v>182</v>
      </c>
      <c r="J33" s="183">
        <f t="shared" si="0"/>
        <v>16</v>
      </c>
      <c r="K33" s="30"/>
      <c r="L33" s="30">
        <f t="shared" si="1"/>
        <v>0</v>
      </c>
      <c r="M33" s="183">
        <f t="shared" si="2"/>
        <v>1</v>
      </c>
      <c r="N33" s="183">
        <f t="shared" si="3"/>
        <v>182</v>
      </c>
      <c r="O33" s="183">
        <f t="shared" si="4"/>
        <v>3</v>
      </c>
      <c r="P33" s="30" t="str">
        <f t="shared" si="5"/>
        <v>МС</v>
      </c>
      <c r="Q33" s="394" t="s">
        <v>144</v>
      </c>
      <c r="R33" s="190"/>
    </row>
    <row r="34" spans="1:18" ht="15" customHeight="1" x14ac:dyDescent="0.25">
      <c r="A34" s="86">
        <f t="shared" si="6"/>
        <v>17</v>
      </c>
      <c r="B34" s="356" t="s">
        <v>600</v>
      </c>
      <c r="C34" s="381"/>
      <c r="D34" s="245">
        <v>2003</v>
      </c>
      <c r="E34" s="245" t="s">
        <v>5</v>
      </c>
      <c r="F34" s="245" t="s">
        <v>286</v>
      </c>
      <c r="G34" s="245"/>
      <c r="H34" s="269"/>
      <c r="I34" s="30">
        <v>180</v>
      </c>
      <c r="J34" s="183">
        <f t="shared" si="0"/>
        <v>17</v>
      </c>
      <c r="K34" s="30"/>
      <c r="L34" s="30">
        <f t="shared" si="1"/>
        <v>0</v>
      </c>
      <c r="M34" s="183">
        <f t="shared" si="2"/>
        <v>1</v>
      </c>
      <c r="N34" s="183">
        <f t="shared" si="3"/>
        <v>180</v>
      </c>
      <c r="O34" s="183">
        <f t="shared" si="4"/>
        <v>2</v>
      </c>
      <c r="P34" s="30" t="str">
        <f t="shared" si="5"/>
        <v>+МС</v>
      </c>
      <c r="Q34" s="394" t="s">
        <v>522</v>
      </c>
      <c r="R34" s="190"/>
    </row>
    <row r="35" spans="1:18" ht="15" customHeight="1" x14ac:dyDescent="0.25">
      <c r="A35" s="86">
        <f t="shared" si="6"/>
        <v>18</v>
      </c>
      <c r="B35" s="356" t="s">
        <v>448</v>
      </c>
      <c r="C35" s="381"/>
      <c r="D35" s="245">
        <v>1983</v>
      </c>
      <c r="E35" s="244" t="s">
        <v>4</v>
      </c>
      <c r="F35" s="245" t="s">
        <v>203</v>
      </c>
      <c r="G35" s="245"/>
      <c r="H35" s="269"/>
      <c r="I35" s="30">
        <v>175</v>
      </c>
      <c r="J35" s="183">
        <f t="shared" si="0"/>
        <v>18</v>
      </c>
      <c r="K35" s="30"/>
      <c r="L35" s="30">
        <f t="shared" si="1"/>
        <v>0</v>
      </c>
      <c r="M35" s="183">
        <f t="shared" si="2"/>
        <v>1</v>
      </c>
      <c r="N35" s="183">
        <f t="shared" si="3"/>
        <v>175</v>
      </c>
      <c r="O35" s="183">
        <f t="shared" si="4"/>
        <v>1</v>
      </c>
      <c r="P35" s="30" t="str">
        <f t="shared" si="5"/>
        <v>КМС</v>
      </c>
      <c r="Q35" s="394" t="s">
        <v>462</v>
      </c>
      <c r="R35" s="190"/>
    </row>
    <row r="36" spans="1:18" ht="15" customHeight="1" x14ac:dyDescent="0.25">
      <c r="A36" s="86">
        <f t="shared" si="6"/>
        <v>19</v>
      </c>
      <c r="B36" s="356" t="s">
        <v>601</v>
      </c>
      <c r="C36" s="381"/>
      <c r="D36" s="245">
        <v>1978</v>
      </c>
      <c r="E36" s="244" t="s">
        <v>4</v>
      </c>
      <c r="F36" s="245" t="s">
        <v>203</v>
      </c>
      <c r="G36" s="245"/>
      <c r="H36" s="269"/>
      <c r="I36" s="30">
        <v>170</v>
      </c>
      <c r="J36" s="183">
        <f t="shared" si="0"/>
        <v>19</v>
      </c>
      <c r="K36" s="30"/>
      <c r="L36" s="30">
        <f t="shared" si="1"/>
        <v>0</v>
      </c>
      <c r="M36" s="183">
        <f t="shared" si="2"/>
        <v>1</v>
      </c>
      <c r="N36" s="183">
        <f t="shared" si="3"/>
        <v>170</v>
      </c>
      <c r="O36" s="183">
        <f t="shared" si="4"/>
        <v>0</v>
      </c>
      <c r="P36" s="30" t="str">
        <f t="shared" si="5"/>
        <v>КМС</v>
      </c>
      <c r="Q36" s="394" t="s">
        <v>613</v>
      </c>
      <c r="R36" s="190"/>
    </row>
    <row r="37" spans="1:18" ht="15" customHeight="1" x14ac:dyDescent="0.25">
      <c r="A37" s="86">
        <f t="shared" si="6"/>
        <v>20</v>
      </c>
      <c r="B37" s="356" t="s">
        <v>457</v>
      </c>
      <c r="C37" s="381"/>
      <c r="D37" s="245">
        <v>1989</v>
      </c>
      <c r="E37" s="245" t="s">
        <v>5</v>
      </c>
      <c r="F37" s="245" t="s">
        <v>282</v>
      </c>
      <c r="G37" s="245"/>
      <c r="H37" s="269"/>
      <c r="I37" s="30">
        <v>147</v>
      </c>
      <c r="J37" s="183">
        <f t="shared" si="0"/>
        <v>20</v>
      </c>
      <c r="K37" s="30"/>
      <c r="L37" s="30">
        <f t="shared" si="1"/>
        <v>0</v>
      </c>
      <c r="M37" s="183">
        <f t="shared" si="2"/>
        <v>1</v>
      </c>
      <c r="N37" s="183">
        <f t="shared" si="3"/>
        <v>147</v>
      </c>
      <c r="O37" s="183">
        <f t="shared" si="4"/>
        <v>0</v>
      </c>
      <c r="P37" s="30" t="str">
        <f t="shared" si="5"/>
        <v>КМС</v>
      </c>
      <c r="Q37" s="394" t="s">
        <v>443</v>
      </c>
      <c r="R37" s="190"/>
    </row>
    <row r="38" spans="1:18" ht="15" customHeight="1" x14ac:dyDescent="0.25">
      <c r="A38" s="86">
        <f t="shared" si="6"/>
        <v>21</v>
      </c>
      <c r="B38" s="356" t="s">
        <v>152</v>
      </c>
      <c r="C38" s="381"/>
      <c r="D38" s="245">
        <v>1990</v>
      </c>
      <c r="E38" s="245" t="s">
        <v>5</v>
      </c>
      <c r="F38" s="245" t="s">
        <v>149</v>
      </c>
      <c r="G38" s="245"/>
      <c r="H38" s="269"/>
      <c r="I38" s="30">
        <v>140</v>
      </c>
      <c r="J38" s="183">
        <f t="shared" si="0"/>
        <v>21</v>
      </c>
      <c r="K38" s="30"/>
      <c r="L38" s="30">
        <f t="shared" si="1"/>
        <v>0</v>
      </c>
      <c r="M38" s="183">
        <f t="shared" si="2"/>
        <v>1</v>
      </c>
      <c r="N38" s="183">
        <f t="shared" si="3"/>
        <v>140</v>
      </c>
      <c r="O38" s="183">
        <f t="shared" si="4"/>
        <v>0</v>
      </c>
      <c r="P38" s="30" t="str">
        <f t="shared" si="5"/>
        <v>КМС</v>
      </c>
      <c r="Q38" s="394" t="s">
        <v>153</v>
      </c>
      <c r="R38" s="190"/>
    </row>
    <row r="39" spans="1:18" ht="15" customHeight="1" x14ac:dyDescent="0.25">
      <c r="A39" s="86">
        <f t="shared" si="6"/>
        <v>22</v>
      </c>
      <c r="B39" s="356" t="s">
        <v>458</v>
      </c>
      <c r="C39" s="381"/>
      <c r="D39" s="245">
        <v>1985</v>
      </c>
      <c r="E39" s="245" t="s">
        <v>5</v>
      </c>
      <c r="F39" s="245" t="s">
        <v>275</v>
      </c>
      <c r="G39" s="245"/>
      <c r="H39" s="269"/>
      <c r="I39" s="30">
        <v>121</v>
      </c>
      <c r="J39" s="183">
        <f t="shared" si="0"/>
        <v>22</v>
      </c>
      <c r="K39" s="30"/>
      <c r="L39" s="30">
        <f t="shared" si="1"/>
        <v>0</v>
      </c>
      <c r="M39" s="183">
        <f t="shared" si="2"/>
        <v>1</v>
      </c>
      <c r="N39" s="183">
        <f t="shared" si="3"/>
        <v>121</v>
      </c>
      <c r="O39" s="183">
        <f t="shared" si="4"/>
        <v>0</v>
      </c>
      <c r="P39" s="30" t="str">
        <f t="shared" si="5"/>
        <v>КМС</v>
      </c>
      <c r="Q39" s="394" t="s">
        <v>468</v>
      </c>
      <c r="R39" s="190"/>
    </row>
    <row r="40" spans="1:18" ht="15" customHeight="1" x14ac:dyDescent="0.25">
      <c r="A40" s="86">
        <f t="shared" si="6"/>
        <v>23</v>
      </c>
      <c r="B40" s="356" t="s">
        <v>604</v>
      </c>
      <c r="C40" s="381"/>
      <c r="D40" s="245">
        <v>1987</v>
      </c>
      <c r="E40" s="245" t="s">
        <v>5</v>
      </c>
      <c r="F40" s="245" t="s">
        <v>284</v>
      </c>
      <c r="G40" s="245" t="s">
        <v>456</v>
      </c>
      <c r="H40" s="269"/>
      <c r="I40" s="30">
        <v>120.5</v>
      </c>
      <c r="J40" s="183">
        <f t="shared" si="0"/>
        <v>23</v>
      </c>
      <c r="K40" s="30"/>
      <c r="L40" s="30">
        <f t="shared" si="1"/>
        <v>0</v>
      </c>
      <c r="M40" s="183">
        <f t="shared" si="2"/>
        <v>1</v>
      </c>
      <c r="N40" s="183">
        <f t="shared" si="3"/>
        <v>120.5</v>
      </c>
      <c r="O40" s="183">
        <f t="shared" si="4"/>
        <v>0</v>
      </c>
      <c r="P40" s="30" t="str">
        <f t="shared" si="5"/>
        <v>КМС</v>
      </c>
      <c r="Q40" s="394" t="s">
        <v>614</v>
      </c>
      <c r="R40" s="190"/>
    </row>
    <row r="41" spans="1:18" ht="15" customHeight="1" x14ac:dyDescent="0.25">
      <c r="A41" s="86">
        <f t="shared" si="6"/>
        <v>24</v>
      </c>
      <c r="B41" s="356" t="s">
        <v>452</v>
      </c>
      <c r="C41" s="381"/>
      <c r="D41" s="245">
        <v>2000</v>
      </c>
      <c r="E41" s="245" t="s">
        <v>5</v>
      </c>
      <c r="F41" s="245" t="s">
        <v>203</v>
      </c>
      <c r="G41" s="245"/>
      <c r="H41" s="269"/>
      <c r="I41" s="30">
        <v>100</v>
      </c>
      <c r="J41" s="183">
        <f t="shared" si="0"/>
        <v>24</v>
      </c>
      <c r="K41" s="30"/>
      <c r="L41" s="30">
        <f t="shared" si="1"/>
        <v>0</v>
      </c>
      <c r="M41" s="183">
        <f t="shared" si="2"/>
        <v>1</v>
      </c>
      <c r="N41" s="183">
        <f t="shared" si="3"/>
        <v>100</v>
      </c>
      <c r="O41" s="183">
        <f t="shared" si="4"/>
        <v>0</v>
      </c>
      <c r="P41" s="30" t="str">
        <f t="shared" si="5"/>
        <v>-</v>
      </c>
      <c r="Q41" s="394" t="s">
        <v>465</v>
      </c>
      <c r="R41" s="190"/>
    </row>
    <row r="42" spans="1:18" ht="15" customHeight="1" x14ac:dyDescent="0.25">
      <c r="A42" s="86">
        <f t="shared" si="6"/>
        <v>25</v>
      </c>
      <c r="B42" s="279" t="s">
        <v>606</v>
      </c>
      <c r="C42" s="498"/>
      <c r="D42" s="245">
        <v>2006</v>
      </c>
      <c r="E42" s="245">
        <v>1</v>
      </c>
      <c r="F42" s="245" t="s">
        <v>203</v>
      </c>
      <c r="G42" s="245"/>
      <c r="H42" s="269"/>
      <c r="I42" s="30">
        <v>65</v>
      </c>
      <c r="J42" s="183">
        <f t="shared" si="0"/>
        <v>25</v>
      </c>
      <c r="K42" s="30"/>
      <c r="L42" s="30">
        <f t="shared" si="1"/>
        <v>0</v>
      </c>
      <c r="M42" s="183">
        <f t="shared" si="2"/>
        <v>1</v>
      </c>
      <c r="N42" s="183">
        <f t="shared" si="3"/>
        <v>65</v>
      </c>
      <c r="O42" s="183">
        <f t="shared" si="4"/>
        <v>0</v>
      </c>
      <c r="P42" s="30" t="str">
        <f t="shared" si="5"/>
        <v>-</v>
      </c>
      <c r="Q42" s="500" t="s">
        <v>615</v>
      </c>
      <c r="R42" s="190"/>
    </row>
    <row r="43" spans="1:18" ht="15" customHeight="1" x14ac:dyDescent="0.25">
      <c r="A43" s="490"/>
      <c r="B43" s="491"/>
      <c r="C43" s="492"/>
      <c r="D43" s="493"/>
      <c r="E43" s="493"/>
      <c r="F43" s="493"/>
      <c r="G43" s="493"/>
      <c r="H43" s="494"/>
      <c r="I43" s="488"/>
      <c r="J43" s="495"/>
      <c r="K43" s="488"/>
      <c r="L43" s="488"/>
      <c r="M43" s="495"/>
      <c r="N43" s="495"/>
      <c r="O43" s="495"/>
      <c r="P43" s="488"/>
      <c r="Q43" s="496"/>
      <c r="R43" s="497"/>
    </row>
    <row r="44" spans="1:18" x14ac:dyDescent="0.25">
      <c r="A44" s="195"/>
      <c r="B44" s="195"/>
      <c r="C44" s="195"/>
      <c r="D44" s="195"/>
      <c r="E44" s="195"/>
      <c r="F44" s="195"/>
      <c r="G44" s="195"/>
      <c r="H44" s="295"/>
      <c r="I44" s="295"/>
      <c r="J44" s="295"/>
      <c r="K44" s="295"/>
      <c r="L44" s="295"/>
      <c r="M44" s="295"/>
      <c r="N44" s="295"/>
      <c r="O44" s="295"/>
      <c r="P44" s="295"/>
      <c r="Q44" s="195"/>
      <c r="R44" s="195"/>
    </row>
    <row r="45" spans="1:18" x14ac:dyDescent="0.25">
      <c r="A45" s="195"/>
      <c r="B45" s="192" t="s">
        <v>16</v>
      </c>
      <c r="C45" s="295"/>
      <c r="D45" s="295"/>
      <c r="E45" s="750" t="s">
        <v>254</v>
      </c>
      <c r="F45" s="750"/>
      <c r="G45" s="750"/>
      <c r="H45" s="192" t="s">
        <v>92</v>
      </c>
      <c r="I45" s="195"/>
      <c r="J45" s="295"/>
      <c r="K45" s="295"/>
      <c r="L45" s="751" t="s">
        <v>259</v>
      </c>
      <c r="M45" s="710"/>
      <c r="N45" s="710"/>
      <c r="O45" s="710"/>
      <c r="P45" s="295"/>
      <c r="Q45" s="195"/>
      <c r="R45" s="195"/>
    </row>
    <row r="46" spans="1:18" ht="13.8" customHeight="1" x14ac:dyDescent="0.25">
      <c r="A46" s="195"/>
      <c r="B46" s="192"/>
      <c r="C46" s="295"/>
      <c r="D46" s="295"/>
      <c r="E46" s="197"/>
      <c r="F46" s="195"/>
      <c r="G46" s="196"/>
      <c r="H46" s="192"/>
      <c r="I46" s="195"/>
      <c r="J46" s="295"/>
      <c r="K46" s="295"/>
      <c r="L46" s="295"/>
      <c r="M46" s="295"/>
      <c r="N46" s="295"/>
      <c r="O46" s="195"/>
      <c r="P46" s="194"/>
      <c r="Q46" s="195"/>
      <c r="R46" s="195"/>
    </row>
    <row r="47" spans="1:18" ht="25.8" customHeight="1" x14ac:dyDescent="0.25">
      <c r="A47" s="195"/>
      <c r="B47" s="192" t="s">
        <v>17</v>
      </c>
      <c r="C47" s="295"/>
      <c r="D47" s="295"/>
      <c r="E47" s="750" t="s">
        <v>255</v>
      </c>
      <c r="F47" s="750"/>
      <c r="G47" s="750"/>
      <c r="H47" s="192" t="s">
        <v>93</v>
      </c>
      <c r="I47" s="195"/>
      <c r="J47" s="295"/>
      <c r="K47" s="295"/>
      <c r="L47" s="751" t="s">
        <v>260</v>
      </c>
      <c r="M47" s="710"/>
      <c r="N47" s="710"/>
      <c r="O47" s="710"/>
      <c r="P47" s="194"/>
      <c r="Q47" s="195"/>
      <c r="R47" s="195"/>
    </row>
    <row r="48" spans="1:18" s="15" customFormat="1" x14ac:dyDescent="0.25"/>
    <row r="49" spans="8:18" s="15" customFormat="1" x14ac:dyDescent="0.25"/>
    <row r="51" spans="8:18" x14ac:dyDescent="0.25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8:18" x14ac:dyDescent="0.25"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8:18" x14ac:dyDescent="0.25">
      <c r="H53" s="4"/>
      <c r="I53" s="756"/>
      <c r="J53" s="756"/>
      <c r="K53" s="756"/>
      <c r="L53" s="756"/>
      <c r="M53" s="756"/>
      <c r="N53" s="756"/>
      <c r="O53" s="756"/>
      <c r="P53" s="756"/>
      <c r="Q53" s="756"/>
      <c r="R53" s="756"/>
    </row>
    <row r="54" spans="8:18" x14ac:dyDescent="0.25">
      <c r="H54" s="4"/>
      <c r="I54" s="756"/>
      <c r="J54" s="756"/>
      <c r="K54" s="756"/>
      <c r="L54" s="756"/>
      <c r="M54" s="756"/>
      <c r="N54" s="756"/>
      <c r="O54" s="756"/>
      <c r="P54" s="756"/>
      <c r="Q54" s="756"/>
      <c r="R54" s="756"/>
    </row>
    <row r="55" spans="8:18" x14ac:dyDescent="0.25"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8:18" x14ac:dyDescent="0.25"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8:18" x14ac:dyDescent="0.25"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</sheetData>
  <sheetProtection selectLockedCells="1" selectUnlockedCells="1"/>
  <autoFilter ref="A16:R17" xr:uid="{00000000-0009-0000-0000-00000B000000}">
    <filterColumn colId="1" showButton="0"/>
    <filterColumn colId="10" showButton="0"/>
    <filterColumn colId="16" showButton="0"/>
    <sortState xmlns:xlrd2="http://schemas.microsoft.com/office/spreadsheetml/2017/richdata2" ref="A19:R23">
      <sortCondition ref="A16:A17"/>
    </sortState>
  </autoFilter>
  <sortState xmlns:xlrd2="http://schemas.microsoft.com/office/spreadsheetml/2017/richdata2" ref="B18:R42">
    <sortCondition descending="1" ref="N18:N42"/>
  </sortState>
  <mergeCells count="37">
    <mergeCell ref="A7:C7"/>
    <mergeCell ref="D7:O7"/>
    <mergeCell ref="P7:R7"/>
    <mergeCell ref="A1:R1"/>
    <mergeCell ref="A2:R2"/>
    <mergeCell ref="A3:R3"/>
    <mergeCell ref="A4:R4"/>
    <mergeCell ref="A5:R5"/>
    <mergeCell ref="A8:C8"/>
    <mergeCell ref="D8:O8"/>
    <mergeCell ref="P8:R8"/>
    <mergeCell ref="A9:C9"/>
    <mergeCell ref="D9:O9"/>
    <mergeCell ref="P9:R9"/>
    <mergeCell ref="D10:O10"/>
    <mergeCell ref="D11:O11"/>
    <mergeCell ref="A16:A17"/>
    <mergeCell ref="B16:C17"/>
    <mergeCell ref="D16:D17"/>
    <mergeCell ref="E16:E17"/>
    <mergeCell ref="F16:F17"/>
    <mergeCell ref="G16:G17"/>
    <mergeCell ref="H16:H17"/>
    <mergeCell ref="I16:I17"/>
    <mergeCell ref="Q16:R17"/>
    <mergeCell ref="I53:R53"/>
    <mergeCell ref="I54:R54"/>
    <mergeCell ref="E45:G45"/>
    <mergeCell ref="L45:O45"/>
    <mergeCell ref="E47:G47"/>
    <mergeCell ref="L47:O47"/>
    <mergeCell ref="J16:J17"/>
    <mergeCell ref="K16:L16"/>
    <mergeCell ref="M16:M17"/>
    <mergeCell ref="N16:N17"/>
    <mergeCell ref="O16:O17"/>
    <mergeCell ref="P16:P17"/>
  </mergeCells>
  <printOptions horizontalCentered="1"/>
  <pageMargins left="0.59055118110236227" right="0.19685039370078741" top="0.59055118110236227" bottom="0.59055118110236227" header="0" footer="0"/>
  <pageSetup paperSize="9" scale="67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P34"/>
  <sheetViews>
    <sheetView tabSelected="1" view="pageBreakPreview" topLeftCell="A7" zoomScale="90" zoomScaleNormal="70" zoomScaleSheetLayoutView="90" workbookViewId="0">
      <selection activeCell="Q20" sqref="Q20"/>
    </sheetView>
  </sheetViews>
  <sheetFormatPr defaultColWidth="9.109375" defaultRowHeight="13.2" x14ac:dyDescent="0.25"/>
  <cols>
    <col min="1" max="1" width="7.33203125" style="10" customWidth="1"/>
    <col min="2" max="2" width="17.44140625" style="10" customWidth="1"/>
    <col min="3" max="3" width="7.33203125" style="32" customWidth="1"/>
    <col min="4" max="4" width="10.44140625" style="10" customWidth="1"/>
    <col min="5" max="5" width="8.33203125" style="10" customWidth="1"/>
    <col min="6" max="6" width="22.33203125" style="10" customWidth="1"/>
    <col min="7" max="7" width="30.44140625" style="10" customWidth="1"/>
    <col min="8" max="8" width="10.109375" style="10" customWidth="1"/>
    <col min="9" max="9" width="12.44140625" style="10" customWidth="1"/>
    <col min="10" max="10" width="3.88671875" style="10" hidden="1" customWidth="1"/>
    <col min="11" max="11" width="4.88671875" style="10" hidden="1" customWidth="1"/>
    <col min="12" max="12" width="15" style="10" hidden="1" customWidth="1"/>
    <col min="13" max="13" width="7" style="10" customWidth="1"/>
    <col min="14" max="14" width="11.33203125" style="10" customWidth="1"/>
    <col min="15" max="15" width="16.5546875" style="10" customWidth="1"/>
    <col min="16" max="16" width="17.6640625" style="10" customWidth="1"/>
    <col min="17" max="16384" width="9.109375" style="10"/>
  </cols>
  <sheetData>
    <row r="1" spans="1:16" s="32" customFormat="1" x14ac:dyDescent="0.25">
      <c r="A1" s="683" t="s">
        <v>111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</row>
    <row r="2" spans="1:16" s="32" customFormat="1" x14ac:dyDescent="0.25">
      <c r="A2" s="683" t="s">
        <v>196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16" s="32" customFormat="1" ht="12.75" customHeight="1" x14ac:dyDescent="0.25">
      <c r="A3" s="683" t="s">
        <v>256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16" s="32" customFormat="1" ht="12.75" customHeight="1" x14ac:dyDescent="0.25">
      <c r="A4" s="683" t="s">
        <v>112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6" s="32" customFormat="1" x14ac:dyDescent="0.25">
      <c r="A5" s="683" t="s">
        <v>257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</row>
    <row r="6" spans="1:16" s="32" customFormat="1" ht="9" customHeight="1" x14ac:dyDescent="0.25">
      <c r="P6"/>
    </row>
    <row r="7" spans="1:16" s="32" customFormat="1" ht="27" customHeight="1" x14ac:dyDescent="0.3">
      <c r="A7" s="684" t="s">
        <v>195</v>
      </c>
      <c r="B7" s="684"/>
      <c r="C7" s="684"/>
      <c r="D7" s="685" t="s">
        <v>1</v>
      </c>
      <c r="E7" s="686"/>
      <c r="F7" s="686"/>
      <c r="G7" s="686"/>
      <c r="H7" s="686"/>
      <c r="I7" s="686"/>
      <c r="J7" s="686"/>
      <c r="K7" s="686"/>
      <c r="L7" s="686"/>
      <c r="M7" s="686"/>
      <c r="N7" s="684" t="s">
        <v>98</v>
      </c>
      <c r="O7" s="684"/>
      <c r="P7" s="684"/>
    </row>
    <row r="8" spans="1:16" s="32" customFormat="1" ht="27.75" customHeight="1" x14ac:dyDescent="0.25">
      <c r="A8" s="680" t="s">
        <v>197</v>
      </c>
      <c r="B8" s="680"/>
      <c r="C8" s="681"/>
      <c r="D8" s="682" t="s">
        <v>198</v>
      </c>
      <c r="E8" s="682"/>
      <c r="F8" s="682"/>
      <c r="G8" s="682"/>
      <c r="H8" s="682"/>
      <c r="I8" s="682"/>
      <c r="J8" s="682"/>
      <c r="K8" s="682"/>
      <c r="L8" s="682"/>
      <c r="M8" s="682"/>
      <c r="N8" s="680" t="s">
        <v>20</v>
      </c>
      <c r="O8" s="680"/>
      <c r="P8" s="680"/>
    </row>
    <row r="9" spans="1:16" s="32" customFormat="1" ht="15" x14ac:dyDescent="0.25">
      <c r="A9" s="700" t="s">
        <v>25</v>
      </c>
      <c r="B9" s="700"/>
      <c r="C9" s="700"/>
      <c r="D9" s="701" t="s">
        <v>258</v>
      </c>
      <c r="E9" s="702"/>
      <c r="F9" s="702"/>
      <c r="G9" s="702"/>
      <c r="H9" s="702"/>
      <c r="I9" s="702"/>
      <c r="J9" s="702"/>
      <c r="K9" s="702"/>
      <c r="L9" s="702"/>
      <c r="M9" s="703"/>
      <c r="N9" s="700" t="s">
        <v>2</v>
      </c>
      <c r="O9" s="700"/>
      <c r="P9" s="700"/>
    </row>
    <row r="10" spans="1:16" s="32" customFormat="1" ht="15.6" x14ac:dyDescent="0.3">
      <c r="A10" s="699">
        <v>74</v>
      </c>
      <c r="B10" s="699"/>
      <c r="C10" s="699"/>
      <c r="D10" s="704" t="s">
        <v>199</v>
      </c>
      <c r="E10" s="685"/>
      <c r="F10" s="685"/>
      <c r="G10" s="685"/>
      <c r="H10" s="685"/>
      <c r="I10" s="685"/>
      <c r="J10" s="685"/>
      <c r="K10" s="685"/>
      <c r="L10" s="685"/>
      <c r="M10" s="705"/>
      <c r="N10" s="87" t="s">
        <v>3</v>
      </c>
      <c r="O10" s="87" t="s">
        <v>4</v>
      </c>
      <c r="P10" s="87" t="s">
        <v>5</v>
      </c>
    </row>
    <row r="11" spans="1:16" s="32" customFormat="1" ht="15" x14ac:dyDescent="0.25">
      <c r="A11" s="699"/>
      <c r="B11" s="699"/>
      <c r="C11" s="699"/>
      <c r="D11" s="687" t="s">
        <v>64</v>
      </c>
      <c r="E11" s="687"/>
      <c r="F11" s="687"/>
      <c r="G11" s="687"/>
      <c r="H11" s="687"/>
      <c r="I11" s="687"/>
      <c r="J11" s="687"/>
      <c r="K11" s="687"/>
      <c r="L11" s="687"/>
      <c r="M11" s="687"/>
      <c r="N11" s="44">
        <v>59</v>
      </c>
      <c r="O11" s="89">
        <v>44</v>
      </c>
      <c r="P11" s="88">
        <v>35</v>
      </c>
    </row>
    <row r="12" spans="1:16" s="4" customFormat="1" x14ac:dyDescent="0.25">
      <c r="A12" s="21"/>
      <c r="B12" s="21"/>
      <c r="C12" s="21"/>
      <c r="N12" s="21"/>
      <c r="O12" s="21"/>
      <c r="P12" s="21"/>
    </row>
    <row r="13" spans="1:16" s="32" customFormat="1" ht="13.8" x14ac:dyDescent="0.25">
      <c r="A13" s="694" t="s">
        <v>37</v>
      </c>
      <c r="B13" s="695"/>
      <c r="C13" s="695"/>
      <c r="D13" s="571">
        <v>42</v>
      </c>
      <c r="E13" s="199"/>
      <c r="F13" s="199"/>
      <c r="G13" s="199"/>
      <c r="H13" s="199"/>
      <c r="I13" s="199"/>
      <c r="J13" s="199"/>
      <c r="K13" s="199"/>
      <c r="L13" s="199"/>
      <c r="M13" s="199"/>
      <c r="N13" s="200"/>
      <c r="O13" s="200"/>
      <c r="P13" s="200"/>
    </row>
    <row r="14" spans="1:16" s="32" customFormat="1" ht="13.8" x14ac:dyDescent="0.25">
      <c r="A14" s="695" t="s">
        <v>38</v>
      </c>
      <c r="B14" s="695"/>
      <c r="C14" s="695"/>
      <c r="D14" s="571">
        <v>302</v>
      </c>
      <c r="E14" s="199"/>
      <c r="F14" s="199"/>
      <c r="G14" s="199"/>
      <c r="H14" s="199"/>
      <c r="I14" s="199"/>
      <c r="J14" s="199"/>
      <c r="K14" s="199"/>
      <c r="L14" s="199"/>
      <c r="M14" s="199"/>
      <c r="N14" s="200"/>
      <c r="O14" s="200"/>
      <c r="P14" s="200"/>
    </row>
    <row r="15" spans="1:16" s="32" customFormat="1" x14ac:dyDescent="0.25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</row>
    <row r="16" spans="1:16" ht="11.25" customHeight="1" x14ac:dyDescent="0.25">
      <c r="A16" s="688" t="s">
        <v>6</v>
      </c>
      <c r="B16" s="688" t="s">
        <v>61</v>
      </c>
      <c r="C16" s="688"/>
      <c r="D16" s="689" t="s">
        <v>7</v>
      </c>
      <c r="E16" s="691" t="s">
        <v>8</v>
      </c>
      <c r="F16" s="691" t="s">
        <v>9</v>
      </c>
      <c r="G16" s="691" t="s">
        <v>10</v>
      </c>
      <c r="H16" s="691" t="s">
        <v>11</v>
      </c>
      <c r="I16" s="691" t="s">
        <v>12</v>
      </c>
      <c r="J16" s="698" t="s">
        <v>19</v>
      </c>
      <c r="K16" s="698"/>
      <c r="L16" s="691" t="s">
        <v>22</v>
      </c>
      <c r="M16" s="691" t="s">
        <v>13</v>
      </c>
      <c r="N16" s="691" t="s">
        <v>14</v>
      </c>
      <c r="O16" s="691" t="s">
        <v>15</v>
      </c>
      <c r="P16" s="696"/>
    </row>
    <row r="17" spans="1:16" ht="13.8" x14ac:dyDescent="0.25">
      <c r="A17" s="688"/>
      <c r="B17" s="688"/>
      <c r="C17" s="688"/>
      <c r="D17" s="690"/>
      <c r="E17" s="692"/>
      <c r="F17" s="693"/>
      <c r="G17" s="692"/>
      <c r="H17" s="692"/>
      <c r="I17" s="692"/>
      <c r="J17" s="591" t="s">
        <v>21</v>
      </c>
      <c r="K17" s="591" t="s">
        <v>23</v>
      </c>
      <c r="L17" s="692"/>
      <c r="M17" s="692"/>
      <c r="N17" s="692"/>
      <c r="O17" s="692"/>
      <c r="P17" s="697"/>
    </row>
    <row r="18" spans="1:16" s="32" customFormat="1" ht="18" customHeight="1" x14ac:dyDescent="0.25">
      <c r="A18" s="592">
        <v>1</v>
      </c>
      <c r="B18" s="369" t="s">
        <v>39</v>
      </c>
      <c r="C18" s="370"/>
      <c r="D18" s="324">
        <v>1995</v>
      </c>
      <c r="E18" s="324" t="s">
        <v>3</v>
      </c>
      <c r="F18" s="324" t="s">
        <v>283</v>
      </c>
      <c r="G18" s="324" t="s">
        <v>378</v>
      </c>
      <c r="H18" s="566">
        <v>62.3</v>
      </c>
      <c r="I18" s="372">
        <v>72</v>
      </c>
      <c r="J18" s="567"/>
      <c r="K18" s="567"/>
      <c r="L18" s="568"/>
      <c r="M18" s="565">
        <f t="shared" ref="M18:M29" si="0">IF(A18=1,20,IF(A18=2,18,IF(A18=3,16,IF(A18&gt;19,0,19-A18))))</f>
        <v>20</v>
      </c>
      <c r="N18" s="569" t="str">
        <f t="shared" ref="N18:N29" si="1">IF(AND(NOT(OR(E18="МСМК",E18="ЗМС")),I18&gt;=$N$11),"+МСМК",IF(AND(OR(E18="МСМК",E18="ЗМС"),I18&gt;=$N$11),"МСМК",IF(AND(NOT(OR(E18="МСМК",E18="МС",E18="ЗМС")),I18&gt;=$O$11),"+МС",IF(AND(OR(E18="МСМК",E18="МС",E18="ЗМС"),I18&gt;=$O$11),"МС",IF(AND(NOT(OR(E18="ЗМС",E18="МСМК",E18="МС",E18="КМС")),I18&gt;=$P$11),"+КМС",IF(AND(OR(E18="ЗМС",E18="МСМК",E18="МС",E18="КМС"),I18&gt;=$P$11),"КМС","-"))))))</f>
        <v>МСМК</v>
      </c>
      <c r="O18" s="371" t="s">
        <v>394</v>
      </c>
      <c r="P18" s="570"/>
    </row>
    <row r="19" spans="1:16" s="11" customFormat="1" ht="18.75" customHeight="1" x14ac:dyDescent="0.25">
      <c r="A19" s="592">
        <f>A18+1</f>
        <v>2</v>
      </c>
      <c r="B19" s="369" t="s">
        <v>379</v>
      </c>
      <c r="C19" s="370"/>
      <c r="D19" s="324">
        <v>1999</v>
      </c>
      <c r="E19" s="324" t="s">
        <v>3</v>
      </c>
      <c r="F19" s="324" t="s">
        <v>207</v>
      </c>
      <c r="G19" s="324"/>
      <c r="H19" s="566">
        <v>63</v>
      </c>
      <c r="I19" s="372">
        <v>61</v>
      </c>
      <c r="J19" s="567"/>
      <c r="K19" s="567"/>
      <c r="L19" s="568"/>
      <c r="M19" s="565">
        <f t="shared" si="0"/>
        <v>18</v>
      </c>
      <c r="N19" s="569" t="str">
        <f t="shared" si="1"/>
        <v>МСМК</v>
      </c>
      <c r="O19" s="371" t="s">
        <v>395</v>
      </c>
      <c r="P19" s="570"/>
    </row>
    <row r="20" spans="1:16" s="11" customFormat="1" ht="15.75" customHeight="1" x14ac:dyDescent="0.25">
      <c r="A20" s="592">
        <f t="shared" ref="A20:A29" si="2">A19+1</f>
        <v>3</v>
      </c>
      <c r="B20" s="369" t="s">
        <v>382</v>
      </c>
      <c r="C20" s="370"/>
      <c r="D20" s="324">
        <v>1994</v>
      </c>
      <c r="E20" s="324" t="s">
        <v>4</v>
      </c>
      <c r="F20" s="324" t="s">
        <v>273</v>
      </c>
      <c r="G20" s="324"/>
      <c r="H20" s="566">
        <v>62.4</v>
      </c>
      <c r="I20" s="372">
        <v>52</v>
      </c>
      <c r="J20" s="567"/>
      <c r="K20" s="567"/>
      <c r="L20" s="568"/>
      <c r="M20" s="565">
        <f t="shared" si="0"/>
        <v>16</v>
      </c>
      <c r="N20" s="569" t="str">
        <f t="shared" si="1"/>
        <v>МС</v>
      </c>
      <c r="O20" s="371" t="s">
        <v>397</v>
      </c>
      <c r="P20" s="570"/>
    </row>
    <row r="21" spans="1:16" s="11" customFormat="1" ht="15.75" customHeight="1" x14ac:dyDescent="0.25">
      <c r="A21" s="592">
        <f t="shared" si="2"/>
        <v>4</v>
      </c>
      <c r="B21" s="369" t="s">
        <v>380</v>
      </c>
      <c r="C21" s="370"/>
      <c r="D21" s="324">
        <v>1997</v>
      </c>
      <c r="E21" s="324" t="s">
        <v>3</v>
      </c>
      <c r="F21" s="324" t="s">
        <v>145</v>
      </c>
      <c r="G21" s="324" t="s">
        <v>381</v>
      </c>
      <c r="H21" s="566">
        <v>62.85</v>
      </c>
      <c r="I21" s="372">
        <v>52</v>
      </c>
      <c r="J21" s="567"/>
      <c r="K21" s="567"/>
      <c r="L21" s="568"/>
      <c r="M21" s="565">
        <f t="shared" si="0"/>
        <v>15</v>
      </c>
      <c r="N21" s="569" t="str">
        <f t="shared" si="1"/>
        <v>МС</v>
      </c>
      <c r="O21" s="371" t="s">
        <v>396</v>
      </c>
      <c r="P21" s="570"/>
    </row>
    <row r="22" spans="1:16" s="11" customFormat="1" ht="15.75" customHeight="1" x14ac:dyDescent="0.25">
      <c r="A22" s="592">
        <f t="shared" si="2"/>
        <v>5</v>
      </c>
      <c r="B22" s="369" t="s">
        <v>387</v>
      </c>
      <c r="C22" s="370"/>
      <c r="D22" s="324">
        <v>2002</v>
      </c>
      <c r="E22" s="324" t="s">
        <v>4</v>
      </c>
      <c r="F22" s="324" t="s">
        <v>286</v>
      </c>
      <c r="G22" s="324" t="s">
        <v>388</v>
      </c>
      <c r="H22" s="566">
        <v>62.95</v>
      </c>
      <c r="I22" s="372">
        <v>50</v>
      </c>
      <c r="J22" s="567"/>
      <c r="K22" s="567"/>
      <c r="L22" s="568"/>
      <c r="M22" s="565">
        <f t="shared" si="0"/>
        <v>14</v>
      </c>
      <c r="N22" s="569" t="str">
        <f t="shared" si="1"/>
        <v>МС</v>
      </c>
      <c r="O22" s="371" t="s">
        <v>400</v>
      </c>
      <c r="P22" s="570"/>
    </row>
    <row r="23" spans="1:16" s="11" customFormat="1" ht="15.75" customHeight="1" x14ac:dyDescent="0.25">
      <c r="A23" s="592">
        <f t="shared" si="2"/>
        <v>6</v>
      </c>
      <c r="B23" s="369" t="s">
        <v>391</v>
      </c>
      <c r="C23" s="370"/>
      <c r="D23" s="324">
        <v>1999</v>
      </c>
      <c r="E23" s="324" t="s">
        <v>4</v>
      </c>
      <c r="F23" s="324" t="s">
        <v>219</v>
      </c>
      <c r="G23" s="324" t="s">
        <v>392</v>
      </c>
      <c r="H23" s="566">
        <v>62.95</v>
      </c>
      <c r="I23" s="372">
        <v>47</v>
      </c>
      <c r="J23" s="567"/>
      <c r="K23" s="567"/>
      <c r="L23" s="568"/>
      <c r="M23" s="565">
        <f t="shared" si="0"/>
        <v>13</v>
      </c>
      <c r="N23" s="569" t="str">
        <f t="shared" si="1"/>
        <v>МС</v>
      </c>
      <c r="O23" s="371" t="s">
        <v>402</v>
      </c>
      <c r="P23" s="570"/>
    </row>
    <row r="24" spans="1:16" s="11" customFormat="1" ht="15.75" customHeight="1" x14ac:dyDescent="0.25">
      <c r="A24" s="592">
        <f t="shared" si="2"/>
        <v>7</v>
      </c>
      <c r="B24" s="369" t="s">
        <v>383</v>
      </c>
      <c r="C24" s="370"/>
      <c r="D24" s="324">
        <v>1986</v>
      </c>
      <c r="E24" s="324" t="s">
        <v>4</v>
      </c>
      <c r="F24" s="324" t="s">
        <v>273</v>
      </c>
      <c r="G24" s="324" t="s">
        <v>384</v>
      </c>
      <c r="H24" s="566">
        <v>63</v>
      </c>
      <c r="I24" s="372">
        <v>44</v>
      </c>
      <c r="J24" s="567"/>
      <c r="K24" s="567"/>
      <c r="L24" s="568"/>
      <c r="M24" s="565">
        <f t="shared" si="0"/>
        <v>12</v>
      </c>
      <c r="N24" s="569" t="str">
        <f t="shared" si="1"/>
        <v>МС</v>
      </c>
      <c r="O24" s="371" t="s">
        <v>398</v>
      </c>
      <c r="P24" s="570"/>
    </row>
    <row r="25" spans="1:16" s="11" customFormat="1" ht="15.75" customHeight="1" x14ac:dyDescent="0.25">
      <c r="A25" s="592">
        <f t="shared" si="2"/>
        <v>8</v>
      </c>
      <c r="B25" s="369" t="s">
        <v>177</v>
      </c>
      <c r="C25" s="370"/>
      <c r="D25" s="324">
        <v>2002</v>
      </c>
      <c r="E25" s="324" t="s">
        <v>5</v>
      </c>
      <c r="F25" s="324" t="s">
        <v>174</v>
      </c>
      <c r="G25" s="324"/>
      <c r="H25" s="566">
        <v>56.55</v>
      </c>
      <c r="I25" s="372">
        <v>30</v>
      </c>
      <c r="J25" s="567"/>
      <c r="K25" s="567"/>
      <c r="L25" s="568"/>
      <c r="M25" s="565">
        <f t="shared" si="0"/>
        <v>11</v>
      </c>
      <c r="N25" s="569" t="str">
        <f t="shared" si="1"/>
        <v>-</v>
      </c>
      <c r="O25" s="371" t="s">
        <v>178</v>
      </c>
      <c r="P25" s="570"/>
    </row>
    <row r="26" spans="1:16" s="11" customFormat="1" ht="15.75" customHeight="1" x14ac:dyDescent="0.25">
      <c r="A26" s="592">
        <f t="shared" si="2"/>
        <v>9</v>
      </c>
      <c r="B26" s="369" t="s">
        <v>385</v>
      </c>
      <c r="C26" s="370"/>
      <c r="D26" s="324">
        <v>1997</v>
      </c>
      <c r="E26" s="324" t="s">
        <v>386</v>
      </c>
      <c r="F26" s="324" t="s">
        <v>294</v>
      </c>
      <c r="G26" s="324"/>
      <c r="H26" s="566">
        <v>62.3</v>
      </c>
      <c r="I26" s="372">
        <v>28</v>
      </c>
      <c r="J26" s="567"/>
      <c r="K26" s="567"/>
      <c r="L26" s="568"/>
      <c r="M26" s="565">
        <f t="shared" si="0"/>
        <v>10</v>
      </c>
      <c r="N26" s="569" t="str">
        <f t="shared" si="1"/>
        <v>-</v>
      </c>
      <c r="O26" s="371" t="s">
        <v>399</v>
      </c>
      <c r="P26" s="570"/>
    </row>
    <row r="27" spans="1:16" s="11" customFormat="1" ht="15.75" customHeight="1" x14ac:dyDescent="0.25">
      <c r="A27" s="592">
        <f t="shared" si="2"/>
        <v>10</v>
      </c>
      <c r="B27" s="369" t="s">
        <v>390</v>
      </c>
      <c r="C27" s="370"/>
      <c r="D27" s="324">
        <v>1990</v>
      </c>
      <c r="E27" s="324" t="s">
        <v>5</v>
      </c>
      <c r="F27" s="324" t="s">
        <v>203</v>
      </c>
      <c r="G27" s="324"/>
      <c r="H27" s="566">
        <v>62.6</v>
      </c>
      <c r="I27" s="372">
        <v>25</v>
      </c>
      <c r="J27" s="567"/>
      <c r="K27" s="567"/>
      <c r="L27" s="568"/>
      <c r="M27" s="565">
        <f t="shared" si="0"/>
        <v>9</v>
      </c>
      <c r="N27" s="569" t="str">
        <f t="shared" si="1"/>
        <v>-</v>
      </c>
      <c r="O27" s="371" t="s">
        <v>401</v>
      </c>
      <c r="P27" s="570"/>
    </row>
    <row r="28" spans="1:16" s="312" customFormat="1" ht="15.75" customHeight="1" x14ac:dyDescent="0.25">
      <c r="A28" s="592">
        <f t="shared" si="2"/>
        <v>11</v>
      </c>
      <c r="B28" s="369" t="s">
        <v>389</v>
      </c>
      <c r="C28" s="370"/>
      <c r="D28" s="324">
        <v>2003</v>
      </c>
      <c r="E28" s="324" t="s">
        <v>5</v>
      </c>
      <c r="F28" s="324" t="s">
        <v>203</v>
      </c>
      <c r="G28" s="324"/>
      <c r="H28" s="566">
        <v>62.4</v>
      </c>
      <c r="I28" s="372">
        <v>23</v>
      </c>
      <c r="J28" s="567"/>
      <c r="K28" s="567"/>
      <c r="L28" s="568"/>
      <c r="M28" s="565">
        <f t="shared" si="0"/>
        <v>8</v>
      </c>
      <c r="N28" s="569" t="str">
        <f t="shared" si="1"/>
        <v>-</v>
      </c>
      <c r="O28" s="371" t="s">
        <v>723</v>
      </c>
      <c r="P28" s="570"/>
    </row>
    <row r="29" spans="1:16" s="312" customFormat="1" ht="15.75" customHeight="1" x14ac:dyDescent="0.25">
      <c r="A29" s="592">
        <f t="shared" si="2"/>
        <v>12</v>
      </c>
      <c r="B29" s="369" t="s">
        <v>721</v>
      </c>
      <c r="C29" s="370"/>
      <c r="D29" s="324">
        <v>2004</v>
      </c>
      <c r="E29" s="324">
        <v>1</v>
      </c>
      <c r="F29" s="324" t="s">
        <v>203</v>
      </c>
      <c r="G29" s="324"/>
      <c r="H29" s="566">
        <v>58.45</v>
      </c>
      <c r="I29" s="372">
        <v>20</v>
      </c>
      <c r="J29" s="567"/>
      <c r="K29" s="567"/>
      <c r="L29" s="568"/>
      <c r="M29" s="565">
        <f t="shared" si="0"/>
        <v>7</v>
      </c>
      <c r="N29" s="569" t="str">
        <f t="shared" si="1"/>
        <v>-</v>
      </c>
      <c r="O29" s="371" t="s">
        <v>403</v>
      </c>
      <c r="P29" s="570"/>
    </row>
    <row r="30" spans="1:16" s="312" customFormat="1" ht="15.75" customHeight="1" x14ac:dyDescent="0.25">
      <c r="A30" s="557"/>
      <c r="B30" s="558"/>
      <c r="C30" s="559"/>
      <c r="D30" s="560"/>
      <c r="E30" s="560"/>
      <c r="F30" s="560"/>
      <c r="G30" s="560"/>
      <c r="H30" s="561"/>
      <c r="I30" s="562"/>
      <c r="J30" s="530"/>
      <c r="K30" s="530"/>
      <c r="L30" s="495"/>
      <c r="M30" s="495"/>
      <c r="N30" s="563"/>
      <c r="O30" s="559"/>
      <c r="P30" s="564"/>
    </row>
    <row r="31" spans="1:16" s="32" customFormat="1" x14ac:dyDescent="0.25">
      <c r="H31" s="33"/>
      <c r="I31" s="33"/>
      <c r="J31" s="33"/>
      <c r="K31" s="33"/>
      <c r="L31" s="33"/>
      <c r="M31" s="33"/>
      <c r="N31" s="33"/>
      <c r="O31" s="33"/>
      <c r="P31" s="33"/>
    </row>
    <row r="32" spans="1:16" s="32" customFormat="1" ht="13.8" x14ac:dyDescent="0.25">
      <c r="A32" s="572" t="s">
        <v>16</v>
      </c>
      <c r="B32" s="573"/>
      <c r="C32" s="574"/>
      <c r="D32" s="707" t="s">
        <v>254</v>
      </c>
      <c r="E32" s="707"/>
      <c r="F32" s="707"/>
      <c r="G32" s="572"/>
      <c r="H32" s="706" t="s">
        <v>92</v>
      </c>
      <c r="I32" s="707"/>
      <c r="J32" s="573"/>
      <c r="K32" s="573"/>
      <c r="L32" s="573"/>
      <c r="M32" s="573"/>
      <c r="N32" s="575"/>
      <c r="O32" s="708" t="s">
        <v>259</v>
      </c>
      <c r="P32" s="708"/>
    </row>
    <row r="33" spans="1:16" s="32" customFormat="1" ht="9.6" customHeight="1" x14ac:dyDescent="0.25">
      <c r="A33" s="572"/>
      <c r="B33" s="573"/>
      <c r="C33" s="573"/>
      <c r="D33" s="576"/>
      <c r="E33" s="577"/>
      <c r="F33" s="578"/>
      <c r="G33" s="572"/>
      <c r="H33" s="579"/>
      <c r="I33" s="573"/>
      <c r="J33" s="573"/>
      <c r="K33" s="573"/>
      <c r="L33" s="575"/>
      <c r="M33" s="580"/>
      <c r="N33" s="575"/>
      <c r="O33" s="575"/>
      <c r="P33" s="575"/>
    </row>
    <row r="34" spans="1:16" s="32" customFormat="1" ht="13.8" x14ac:dyDescent="0.25">
      <c r="A34" s="572" t="s">
        <v>17</v>
      </c>
      <c r="B34" s="573"/>
      <c r="C34" s="574"/>
      <c r="D34" s="707" t="s">
        <v>255</v>
      </c>
      <c r="E34" s="707"/>
      <c r="F34" s="707"/>
      <c r="G34" s="572"/>
      <c r="H34" s="572" t="s">
        <v>93</v>
      </c>
      <c r="I34" s="573"/>
      <c r="J34" s="573"/>
      <c r="K34" s="573"/>
      <c r="L34" s="575"/>
      <c r="M34" s="580"/>
      <c r="N34" s="575"/>
      <c r="O34" s="708" t="s">
        <v>260</v>
      </c>
      <c r="P34" s="708"/>
    </row>
  </sheetData>
  <sheetProtection selectLockedCells="1" selectUnlockedCells="1"/>
  <autoFilter ref="A16:P17" xr:uid="{00000000-0009-0000-0000-000001000000}">
    <filterColumn colId="1" showButton="0"/>
    <filterColumn colId="2" showButton="0"/>
    <filterColumn colId="9" showButton="0"/>
    <filterColumn colId="14" showButton="0"/>
    <sortState xmlns:xlrd2="http://schemas.microsoft.com/office/spreadsheetml/2017/richdata2" ref="A19:P25">
      <sortCondition ref="A16:A17"/>
    </sortState>
  </autoFilter>
  <sortState xmlns:xlrd2="http://schemas.microsoft.com/office/spreadsheetml/2017/richdata2" ref="B20:P21">
    <sortCondition ref="H20:H21"/>
  </sortState>
  <mergeCells count="37">
    <mergeCell ref="H32:I32"/>
    <mergeCell ref="O32:P32"/>
    <mergeCell ref="O34:P34"/>
    <mergeCell ref="D32:F32"/>
    <mergeCell ref="D34:F34"/>
    <mergeCell ref="D7:M7"/>
    <mergeCell ref="A7:C7"/>
    <mergeCell ref="N7:P7"/>
    <mergeCell ref="A1:P1"/>
    <mergeCell ref="A2:P2"/>
    <mergeCell ref="A3:P3"/>
    <mergeCell ref="A5:P5"/>
    <mergeCell ref="A4:P4"/>
    <mergeCell ref="O16:P17"/>
    <mergeCell ref="H16:H17"/>
    <mergeCell ref="I16:I17"/>
    <mergeCell ref="J16:K16"/>
    <mergeCell ref="A8:C8"/>
    <mergeCell ref="D8:M8"/>
    <mergeCell ref="L16:L17"/>
    <mergeCell ref="M16:M17"/>
    <mergeCell ref="A10:C11"/>
    <mergeCell ref="N8:P8"/>
    <mergeCell ref="A9:C9"/>
    <mergeCell ref="D9:M9"/>
    <mergeCell ref="N9:P9"/>
    <mergeCell ref="N16:N17"/>
    <mergeCell ref="G16:G17"/>
    <mergeCell ref="D10:M10"/>
    <mergeCell ref="D11:M11"/>
    <mergeCell ref="A16:A17"/>
    <mergeCell ref="B16:C17"/>
    <mergeCell ref="D16:D17"/>
    <mergeCell ref="E16:E17"/>
    <mergeCell ref="F16:F17"/>
    <mergeCell ref="A13:C13"/>
    <mergeCell ref="A14:C14"/>
  </mergeCells>
  <printOptions horizontalCentered="1"/>
  <pageMargins left="0.59055118110236227" right="0.19685039370078741" top="0.59055118110236227" bottom="0.59055118110236227" header="0" footer="0"/>
  <pageSetup paperSize="9" scale="79" firstPageNumber="0" fitToHeight="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5F494-A0FE-4C37-93A7-4E60A79B834E}">
  <sheetPr>
    <tabColor theme="4" tint="0.59999389629810485"/>
    <pageSetUpPr fitToPage="1"/>
  </sheetPr>
  <dimension ref="A1:R52"/>
  <sheetViews>
    <sheetView view="pageBreakPreview" topLeftCell="A13" zoomScale="90" zoomScaleNormal="70" zoomScaleSheetLayoutView="90" workbookViewId="0">
      <selection activeCell="T35" sqref="T35"/>
    </sheetView>
  </sheetViews>
  <sheetFormatPr defaultColWidth="9.109375" defaultRowHeight="13.2" x14ac:dyDescent="0.25"/>
  <cols>
    <col min="1" max="1" width="8.33203125" style="32" customWidth="1"/>
    <col min="2" max="2" width="9.109375" style="32"/>
    <col min="3" max="3" width="14.33203125" style="32" customWidth="1"/>
    <col min="4" max="4" width="9.44140625" style="32" customWidth="1"/>
    <col min="5" max="5" width="7.44140625" style="32" customWidth="1"/>
    <col min="6" max="6" width="32.44140625" style="32" customWidth="1"/>
    <col min="7" max="7" width="20.33203125" style="32" customWidth="1"/>
    <col min="8" max="8" width="10.33203125" style="32" customWidth="1"/>
    <col min="9" max="9" width="8.109375" style="32" customWidth="1"/>
    <col min="10" max="10" width="6.5546875" style="32" customWidth="1"/>
    <col min="11" max="11" width="9.5546875" style="32" customWidth="1"/>
    <col min="12" max="12" width="10.5546875" style="32" customWidth="1"/>
    <col min="13" max="13" width="8.33203125" style="32" customWidth="1"/>
    <col min="14" max="14" width="10.109375" style="32" customWidth="1"/>
    <col min="15" max="15" width="8.5546875" style="32" customWidth="1"/>
    <col min="16" max="16" width="9.109375" style="32" customWidth="1"/>
    <col min="17" max="17" width="13.44140625" style="32" customWidth="1"/>
    <col min="18" max="18" width="13.5546875" style="32" customWidth="1"/>
    <col min="19" max="16384" width="9.109375" style="32"/>
  </cols>
  <sheetData>
    <row r="1" spans="1:18" x14ac:dyDescent="0.25">
      <c r="A1" s="683" t="s">
        <v>111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</row>
    <row r="2" spans="1:18" x14ac:dyDescent="0.25">
      <c r="A2" s="683" t="s">
        <v>265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</row>
    <row r="3" spans="1:18" ht="12.75" customHeight="1" x14ac:dyDescent="0.25">
      <c r="A3" s="683" t="s">
        <v>256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</row>
    <row r="4" spans="1:18" x14ac:dyDescent="0.25">
      <c r="A4" s="683" t="s">
        <v>94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</row>
    <row r="5" spans="1:18" x14ac:dyDescent="0.25">
      <c r="A5" s="683" t="s">
        <v>257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</row>
    <row r="6" spans="1:18" ht="9" customHeight="1" x14ac:dyDescent="0.25"/>
    <row r="7" spans="1:18" ht="15.6" x14ac:dyDescent="0.3">
      <c r="A7" s="684" t="s">
        <v>195</v>
      </c>
      <c r="B7" s="684"/>
      <c r="C7" s="684"/>
      <c r="D7" s="685" t="s">
        <v>1</v>
      </c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4" t="s">
        <v>98</v>
      </c>
      <c r="Q7" s="684"/>
      <c r="R7" s="684"/>
    </row>
    <row r="8" spans="1:18" ht="15.6" x14ac:dyDescent="0.25">
      <c r="A8" s="680" t="s">
        <v>197</v>
      </c>
      <c r="B8" s="680"/>
      <c r="C8" s="681"/>
      <c r="D8" s="762" t="s">
        <v>198</v>
      </c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762"/>
      <c r="P8" s="680" t="s">
        <v>20</v>
      </c>
      <c r="Q8" s="680"/>
      <c r="R8" s="680"/>
    </row>
    <row r="9" spans="1:18" ht="15" x14ac:dyDescent="0.25">
      <c r="A9" s="763" t="s">
        <v>25</v>
      </c>
      <c r="B9" s="764"/>
      <c r="C9" s="765"/>
      <c r="D9" s="701" t="s">
        <v>258</v>
      </c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3"/>
      <c r="P9" s="700" t="s">
        <v>2</v>
      </c>
      <c r="Q9" s="700"/>
      <c r="R9" s="700"/>
    </row>
    <row r="10" spans="1:18" ht="15.6" x14ac:dyDescent="0.3">
      <c r="A10" s="90" t="s">
        <v>12</v>
      </c>
      <c r="B10" s="90" t="s">
        <v>19</v>
      </c>
      <c r="C10" s="90" t="s">
        <v>21</v>
      </c>
      <c r="D10" s="704" t="s">
        <v>138</v>
      </c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705"/>
      <c r="P10" s="286" t="s">
        <v>3</v>
      </c>
      <c r="Q10" s="286" t="s">
        <v>4</v>
      </c>
      <c r="R10" s="286" t="s">
        <v>5</v>
      </c>
    </row>
    <row r="11" spans="1:18" ht="15" customHeight="1" x14ac:dyDescent="0.25">
      <c r="A11" s="91"/>
      <c r="B11" s="91"/>
      <c r="C11" s="91"/>
      <c r="D11" s="687" t="s">
        <v>269</v>
      </c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90"/>
      <c r="Q11" s="90"/>
      <c r="R11" s="90"/>
    </row>
    <row r="12" spans="1:18" s="4" customFormat="1" x14ac:dyDescent="0.25">
      <c r="A12" s="21"/>
      <c r="B12" s="21"/>
      <c r="C12" s="21"/>
      <c r="P12" s="21"/>
      <c r="Q12" s="21"/>
      <c r="R12" s="21"/>
    </row>
    <row r="13" spans="1:18" x14ac:dyDescent="0.25">
      <c r="A13" s="284" t="s">
        <v>37</v>
      </c>
      <c r="B13" s="188"/>
      <c r="C13" s="188"/>
      <c r="D13" s="285"/>
      <c r="E13" s="199"/>
      <c r="F13" s="199"/>
      <c r="G13" s="199"/>
      <c r="H13" s="199"/>
      <c r="I13" s="199"/>
      <c r="J13" s="199"/>
      <c r="K13" s="203"/>
      <c r="L13" s="199"/>
      <c r="M13" s="199"/>
      <c r="N13" s="199"/>
      <c r="O13" s="199"/>
      <c r="P13" s="200"/>
      <c r="Q13" s="200"/>
      <c r="R13" s="200"/>
    </row>
    <row r="14" spans="1:18" x14ac:dyDescent="0.25">
      <c r="A14" s="204" t="s">
        <v>38</v>
      </c>
      <c r="B14" s="205"/>
      <c r="C14" s="201"/>
      <c r="D14" s="285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200"/>
      <c r="Q14" s="200"/>
      <c r="R14" s="200"/>
    </row>
    <row r="15" spans="1:18" x14ac:dyDescent="0.25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</row>
    <row r="16" spans="1:18" s="15" customFormat="1" ht="11.25" customHeight="1" x14ac:dyDescent="0.25">
      <c r="A16" s="758" t="s">
        <v>6</v>
      </c>
      <c r="B16" s="760" t="s">
        <v>61</v>
      </c>
      <c r="C16" s="760"/>
      <c r="D16" s="752" t="s">
        <v>7</v>
      </c>
      <c r="E16" s="752" t="s">
        <v>8</v>
      </c>
      <c r="F16" s="752" t="s">
        <v>9</v>
      </c>
      <c r="G16" s="752" t="s">
        <v>10</v>
      </c>
      <c r="H16" s="752" t="s">
        <v>11</v>
      </c>
      <c r="I16" s="752" t="s">
        <v>12</v>
      </c>
      <c r="J16" s="752" t="s">
        <v>6</v>
      </c>
      <c r="K16" s="757" t="s">
        <v>19</v>
      </c>
      <c r="L16" s="757"/>
      <c r="M16" s="752" t="s">
        <v>6</v>
      </c>
      <c r="N16" s="752" t="s">
        <v>22</v>
      </c>
      <c r="O16" s="752" t="s">
        <v>13</v>
      </c>
      <c r="P16" s="752" t="s">
        <v>14</v>
      </c>
      <c r="Q16" s="752" t="s">
        <v>15</v>
      </c>
      <c r="R16" s="753"/>
    </row>
    <row r="17" spans="1:18" s="15" customFormat="1" x14ac:dyDescent="0.25">
      <c r="A17" s="759"/>
      <c r="B17" s="761"/>
      <c r="C17" s="761"/>
      <c r="D17" s="754"/>
      <c r="E17" s="754"/>
      <c r="F17" s="754"/>
      <c r="G17" s="754"/>
      <c r="H17" s="754"/>
      <c r="I17" s="754"/>
      <c r="J17" s="754"/>
      <c r="K17" s="206" t="s">
        <v>21</v>
      </c>
      <c r="L17" s="206" t="s">
        <v>23</v>
      </c>
      <c r="M17" s="754"/>
      <c r="N17" s="754"/>
      <c r="O17" s="754"/>
      <c r="P17" s="754"/>
      <c r="Q17" s="754"/>
      <c r="R17" s="755"/>
    </row>
    <row r="18" spans="1:18" s="17" customFormat="1" ht="15" customHeight="1" x14ac:dyDescent="0.25">
      <c r="A18" s="35">
        <v>1</v>
      </c>
      <c r="B18" s="395" t="s">
        <v>320</v>
      </c>
      <c r="C18" s="396"/>
      <c r="D18" s="258">
        <v>1995</v>
      </c>
      <c r="E18" s="258" t="s">
        <v>3</v>
      </c>
      <c r="F18" s="258" t="s">
        <v>273</v>
      </c>
      <c r="G18" s="382" t="s">
        <v>384</v>
      </c>
      <c r="H18" s="269"/>
      <c r="I18" s="30">
        <v>287</v>
      </c>
      <c r="J18" s="183">
        <f t="shared" ref="J18:J38" si="0">_xlfn.RANK.EQ(I18,I$18:I$38)</f>
        <v>1</v>
      </c>
      <c r="K18" s="30"/>
      <c r="L18" s="30">
        <f>K18/2</f>
        <v>0</v>
      </c>
      <c r="M18" s="183">
        <f t="shared" ref="M18:M38" si="1">_xlfn.RANK.EQ(L18,L$18:L$38)</f>
        <v>1</v>
      </c>
      <c r="N18" s="183">
        <f>L18+I18</f>
        <v>287</v>
      </c>
      <c r="O18" s="183">
        <f>IF(A18=1,20,IF(A18=2,18,IF(A18=3,16,IF(A18&gt;19,0,19-A18))))</f>
        <v>20</v>
      </c>
      <c r="P18" s="30" t="str">
        <f>IF(AND(NOT(OR(E18="МСМК",E18="ЗМС")),N18&gt;=$P$11),"+МСМК",IF(AND(OR(E18="МСМК",E18="ЗМС"),N18&gt;=$P$11),"МСМК",IF(AND(NOT(OR(E18="МСМК",E18="МС",E18="ЗМС")),N18&gt;=$Q$11),"+МС",IF(AND(OR(E18="МСМК",E18="МС",E18="ЗМС"),N18&gt;=$Q$11),"МС",IF(AND(NOT(OR(E18="ЗМС",E18="МСМК",E18="МС",E18="КМС")),N18&gt;=$R$11),"+КМС",IF(AND(OR(E18="ЗМС",E18="МСМК",E18="МС",E18="КМС"),N18&gt;=$R$11),"КМС","-"))))))</f>
        <v>МСМК</v>
      </c>
      <c r="Q18" s="397" t="s">
        <v>324</v>
      </c>
      <c r="R18" s="190"/>
    </row>
    <row r="19" spans="1:18" s="15" customFormat="1" ht="15" customHeight="1" x14ac:dyDescent="0.25">
      <c r="A19" s="86">
        <f>A18+1</f>
        <v>2</v>
      </c>
      <c r="B19" s="395" t="s">
        <v>157</v>
      </c>
      <c r="C19" s="396"/>
      <c r="D19" s="258">
        <v>1978</v>
      </c>
      <c r="E19" s="258" t="s">
        <v>139</v>
      </c>
      <c r="F19" s="258" t="s">
        <v>149</v>
      </c>
      <c r="G19" s="382" t="s">
        <v>150</v>
      </c>
      <c r="H19" s="269"/>
      <c r="I19" s="30">
        <v>261</v>
      </c>
      <c r="J19" s="183">
        <f t="shared" si="0"/>
        <v>2</v>
      </c>
      <c r="K19" s="30"/>
      <c r="L19" s="30">
        <f t="shared" ref="L19:L38" si="2">K19/2</f>
        <v>0</v>
      </c>
      <c r="M19" s="183">
        <f t="shared" si="1"/>
        <v>1</v>
      </c>
      <c r="N19" s="183">
        <f t="shared" ref="N19:N38" si="3">L19+I19</f>
        <v>261</v>
      </c>
      <c r="O19" s="183">
        <f t="shared" ref="O19:O38" si="4">IF(A19=1,20,IF(A19=2,18,IF(A19=3,16,IF(A19&gt;19,0,19-A19))))</f>
        <v>18</v>
      </c>
      <c r="P19" s="30" t="str">
        <f t="shared" ref="P19:P38" si="5">IF(AND(NOT(OR(E19="МСМК",E19="ЗМС")),N19&gt;=$P$11),"+МСМК",IF(AND(OR(E19="МСМК",E19="ЗМС"),N19&gt;=$P$11),"МСМК",IF(AND(NOT(OR(E19="МСМК",E19="МС",E19="ЗМС")),N19&gt;=$Q$11),"+МС",IF(AND(OR(E19="МСМК",E19="МС",E19="ЗМС"),N19&gt;=$Q$11),"МС",IF(AND(NOT(OR(E19="ЗМС",E19="МСМК",E19="МС",E19="КМС")),N19&gt;=$R$11),"+КМС",IF(AND(OR(E19="ЗМС",E19="МСМК",E19="МС",E19="КМС"),N19&gt;=$R$11),"КМС","-"))))))</f>
        <v>МСМК</v>
      </c>
      <c r="Q19" s="397" t="s">
        <v>153</v>
      </c>
      <c r="R19" s="190"/>
    </row>
    <row r="20" spans="1:18" ht="21.75" customHeight="1" x14ac:dyDescent="0.25">
      <c r="A20" s="86">
        <f t="shared" ref="A20:A38" si="6">A19+1</f>
        <v>3</v>
      </c>
      <c r="B20" s="395" t="s">
        <v>616</v>
      </c>
      <c r="C20" s="396"/>
      <c r="D20" s="258">
        <v>1992</v>
      </c>
      <c r="E20" s="258" t="s">
        <v>3</v>
      </c>
      <c r="F20" s="258" t="s">
        <v>174</v>
      </c>
      <c r="G20" s="382"/>
      <c r="H20" s="269"/>
      <c r="I20" s="30">
        <v>251.5</v>
      </c>
      <c r="J20" s="183">
        <f t="shared" si="0"/>
        <v>3</v>
      </c>
      <c r="K20" s="30"/>
      <c r="L20" s="30">
        <f t="shared" si="2"/>
        <v>0</v>
      </c>
      <c r="M20" s="183">
        <f t="shared" si="1"/>
        <v>1</v>
      </c>
      <c r="N20" s="183">
        <f t="shared" si="3"/>
        <v>251.5</v>
      </c>
      <c r="O20" s="183">
        <f t="shared" si="4"/>
        <v>16</v>
      </c>
      <c r="P20" s="30" t="str">
        <f t="shared" si="5"/>
        <v>МСМК</v>
      </c>
      <c r="Q20" s="397" t="s">
        <v>627</v>
      </c>
      <c r="R20" s="190"/>
    </row>
    <row r="21" spans="1:18" ht="15" customHeight="1" x14ac:dyDescent="0.25">
      <c r="A21" s="86">
        <f t="shared" si="6"/>
        <v>4</v>
      </c>
      <c r="B21" s="395" t="s">
        <v>334</v>
      </c>
      <c r="C21" s="396"/>
      <c r="D21" s="258">
        <v>2002</v>
      </c>
      <c r="E21" s="258" t="s">
        <v>4</v>
      </c>
      <c r="F21" s="258" t="s">
        <v>210</v>
      </c>
      <c r="G21" s="382"/>
      <c r="H21" s="269"/>
      <c r="I21" s="30">
        <v>239</v>
      </c>
      <c r="J21" s="183">
        <f t="shared" si="0"/>
        <v>4</v>
      </c>
      <c r="K21" s="30"/>
      <c r="L21" s="30">
        <f t="shared" si="2"/>
        <v>0</v>
      </c>
      <c r="M21" s="183">
        <f t="shared" si="1"/>
        <v>1</v>
      </c>
      <c r="N21" s="183">
        <f t="shared" si="3"/>
        <v>239</v>
      </c>
      <c r="O21" s="183">
        <f t="shared" si="4"/>
        <v>15</v>
      </c>
      <c r="P21" s="30" t="str">
        <f t="shared" si="5"/>
        <v>+МСМК</v>
      </c>
      <c r="Q21" s="397" t="s">
        <v>337</v>
      </c>
      <c r="R21" s="190"/>
    </row>
    <row r="22" spans="1:18" ht="15" customHeight="1" x14ac:dyDescent="0.25">
      <c r="A22" s="86">
        <f t="shared" si="6"/>
        <v>5</v>
      </c>
      <c r="B22" s="395" t="s">
        <v>60</v>
      </c>
      <c r="C22" s="396"/>
      <c r="D22" s="258">
        <v>1999</v>
      </c>
      <c r="E22" s="258" t="s">
        <v>3</v>
      </c>
      <c r="F22" s="258" t="s">
        <v>292</v>
      </c>
      <c r="G22" s="382"/>
      <c r="H22" s="269"/>
      <c r="I22" s="30">
        <v>233.5</v>
      </c>
      <c r="J22" s="183">
        <f t="shared" si="0"/>
        <v>5</v>
      </c>
      <c r="K22" s="30"/>
      <c r="L22" s="30">
        <f t="shared" si="2"/>
        <v>0</v>
      </c>
      <c r="M22" s="183">
        <f t="shared" si="1"/>
        <v>1</v>
      </c>
      <c r="N22" s="183">
        <f t="shared" si="3"/>
        <v>233.5</v>
      </c>
      <c r="O22" s="183">
        <f t="shared" si="4"/>
        <v>14</v>
      </c>
      <c r="P22" s="30" t="str">
        <f t="shared" si="5"/>
        <v>МСМК</v>
      </c>
      <c r="Q22" s="397" t="s">
        <v>348</v>
      </c>
      <c r="R22" s="190"/>
    </row>
    <row r="23" spans="1:18" ht="15" customHeight="1" x14ac:dyDescent="0.25">
      <c r="A23" s="86">
        <f t="shared" si="6"/>
        <v>6</v>
      </c>
      <c r="B23" s="395" t="s">
        <v>617</v>
      </c>
      <c r="C23" s="396"/>
      <c r="D23" s="258">
        <v>1993</v>
      </c>
      <c r="E23" s="258" t="s">
        <v>4</v>
      </c>
      <c r="F23" s="258" t="s">
        <v>174</v>
      </c>
      <c r="G23" s="382"/>
      <c r="H23" s="269"/>
      <c r="I23" s="30">
        <v>221.5</v>
      </c>
      <c r="J23" s="183">
        <f t="shared" si="0"/>
        <v>6</v>
      </c>
      <c r="K23" s="30"/>
      <c r="L23" s="30">
        <f t="shared" si="2"/>
        <v>0</v>
      </c>
      <c r="M23" s="183">
        <f t="shared" si="1"/>
        <v>1</v>
      </c>
      <c r="N23" s="183">
        <f t="shared" si="3"/>
        <v>221.5</v>
      </c>
      <c r="O23" s="183">
        <f t="shared" si="4"/>
        <v>13</v>
      </c>
      <c r="P23" s="30" t="str">
        <f t="shared" si="5"/>
        <v>+МСМК</v>
      </c>
      <c r="Q23" s="397" t="s">
        <v>628</v>
      </c>
      <c r="R23" s="190"/>
    </row>
    <row r="24" spans="1:18" ht="15" customHeight="1" x14ac:dyDescent="0.25">
      <c r="A24" s="86">
        <f t="shared" si="6"/>
        <v>7</v>
      </c>
      <c r="B24" s="395" t="s">
        <v>472</v>
      </c>
      <c r="C24" s="396"/>
      <c r="D24" s="258">
        <v>1990</v>
      </c>
      <c r="E24" s="258" t="s">
        <v>4</v>
      </c>
      <c r="F24" s="258" t="s">
        <v>618</v>
      </c>
      <c r="G24" s="382" t="s">
        <v>388</v>
      </c>
      <c r="H24" s="269"/>
      <c r="I24" s="30">
        <v>220</v>
      </c>
      <c r="J24" s="183">
        <f t="shared" si="0"/>
        <v>7</v>
      </c>
      <c r="K24" s="30"/>
      <c r="L24" s="30">
        <f t="shared" si="2"/>
        <v>0</v>
      </c>
      <c r="M24" s="183">
        <f t="shared" si="1"/>
        <v>1</v>
      </c>
      <c r="N24" s="183">
        <f t="shared" si="3"/>
        <v>220</v>
      </c>
      <c r="O24" s="183">
        <f t="shared" si="4"/>
        <v>12</v>
      </c>
      <c r="P24" s="30" t="str">
        <f t="shared" si="5"/>
        <v>+МСМК</v>
      </c>
      <c r="Q24" s="397" t="s">
        <v>549</v>
      </c>
      <c r="R24" s="190"/>
    </row>
    <row r="25" spans="1:18" ht="15" customHeight="1" x14ac:dyDescent="0.25">
      <c r="A25" s="86">
        <f t="shared" si="6"/>
        <v>8</v>
      </c>
      <c r="B25" s="395" t="s">
        <v>339</v>
      </c>
      <c r="C25" s="396"/>
      <c r="D25" s="258">
        <v>1989</v>
      </c>
      <c r="E25" s="258" t="s">
        <v>3</v>
      </c>
      <c r="F25" s="258" t="s">
        <v>283</v>
      </c>
      <c r="G25" s="382" t="s">
        <v>388</v>
      </c>
      <c r="H25" s="269"/>
      <c r="I25" s="30">
        <v>217.5</v>
      </c>
      <c r="J25" s="183">
        <f t="shared" si="0"/>
        <v>8</v>
      </c>
      <c r="K25" s="30"/>
      <c r="L25" s="30">
        <f t="shared" si="2"/>
        <v>0</v>
      </c>
      <c r="M25" s="183">
        <f t="shared" si="1"/>
        <v>1</v>
      </c>
      <c r="N25" s="183">
        <f t="shared" si="3"/>
        <v>217.5</v>
      </c>
      <c r="O25" s="183">
        <f t="shared" si="4"/>
        <v>11</v>
      </c>
      <c r="P25" s="30" t="str">
        <f t="shared" si="5"/>
        <v>МСМК</v>
      </c>
      <c r="Q25" s="397" t="s">
        <v>340</v>
      </c>
      <c r="R25" s="190"/>
    </row>
    <row r="26" spans="1:18" ht="15" customHeight="1" x14ac:dyDescent="0.25">
      <c r="A26" s="86">
        <f t="shared" si="6"/>
        <v>9</v>
      </c>
      <c r="B26" s="395" t="s">
        <v>156</v>
      </c>
      <c r="C26" s="396"/>
      <c r="D26" s="258">
        <v>2003</v>
      </c>
      <c r="E26" s="258" t="s">
        <v>5</v>
      </c>
      <c r="F26" s="258" t="s">
        <v>149</v>
      </c>
      <c r="G26" s="382"/>
      <c r="H26" s="269"/>
      <c r="I26" s="30">
        <v>210.5</v>
      </c>
      <c r="J26" s="183">
        <f t="shared" si="0"/>
        <v>9</v>
      </c>
      <c r="K26" s="30"/>
      <c r="L26" s="30">
        <f t="shared" si="2"/>
        <v>0</v>
      </c>
      <c r="M26" s="183">
        <f t="shared" si="1"/>
        <v>1</v>
      </c>
      <c r="N26" s="183">
        <f t="shared" si="3"/>
        <v>210.5</v>
      </c>
      <c r="O26" s="183">
        <f t="shared" si="4"/>
        <v>10</v>
      </c>
      <c r="P26" s="30" t="str">
        <f t="shared" si="5"/>
        <v>+МСМК</v>
      </c>
      <c r="Q26" s="397" t="s">
        <v>155</v>
      </c>
      <c r="R26" s="190"/>
    </row>
    <row r="27" spans="1:18" ht="15" customHeight="1" x14ac:dyDescent="0.25">
      <c r="A27" s="86">
        <f t="shared" si="6"/>
        <v>10</v>
      </c>
      <c r="B27" s="395" t="s">
        <v>354</v>
      </c>
      <c r="C27" s="396"/>
      <c r="D27" s="258">
        <v>2000</v>
      </c>
      <c r="E27" s="258" t="s">
        <v>619</v>
      </c>
      <c r="F27" s="258" t="s">
        <v>229</v>
      </c>
      <c r="G27" s="382" t="s">
        <v>432</v>
      </c>
      <c r="H27" s="269"/>
      <c r="I27" s="30">
        <v>207.5</v>
      </c>
      <c r="J27" s="183">
        <f t="shared" si="0"/>
        <v>10</v>
      </c>
      <c r="K27" s="30"/>
      <c r="L27" s="30">
        <f t="shared" si="2"/>
        <v>0</v>
      </c>
      <c r="M27" s="183">
        <f t="shared" si="1"/>
        <v>1</v>
      </c>
      <c r="N27" s="183">
        <f t="shared" si="3"/>
        <v>207.5</v>
      </c>
      <c r="O27" s="183">
        <f t="shared" si="4"/>
        <v>9</v>
      </c>
      <c r="P27" s="30" t="str">
        <f t="shared" si="5"/>
        <v>+МСМК</v>
      </c>
      <c r="Q27" s="397" t="s">
        <v>358</v>
      </c>
      <c r="R27" s="190"/>
    </row>
    <row r="28" spans="1:18" ht="15" customHeight="1" x14ac:dyDescent="0.25">
      <c r="A28" s="86">
        <f t="shared" si="6"/>
        <v>11</v>
      </c>
      <c r="B28" s="395" t="s">
        <v>476</v>
      </c>
      <c r="C28" s="396"/>
      <c r="D28" s="258">
        <v>1997</v>
      </c>
      <c r="E28" s="258" t="s">
        <v>5</v>
      </c>
      <c r="F28" s="258" t="s">
        <v>174</v>
      </c>
      <c r="G28" s="382"/>
      <c r="H28" s="269"/>
      <c r="I28" s="30">
        <v>195.5</v>
      </c>
      <c r="J28" s="183">
        <f t="shared" si="0"/>
        <v>11</v>
      </c>
      <c r="K28" s="30"/>
      <c r="L28" s="30">
        <f t="shared" si="2"/>
        <v>0</v>
      </c>
      <c r="M28" s="183">
        <f t="shared" si="1"/>
        <v>1</v>
      </c>
      <c r="N28" s="183">
        <f t="shared" si="3"/>
        <v>195.5</v>
      </c>
      <c r="O28" s="183">
        <f t="shared" si="4"/>
        <v>8</v>
      </c>
      <c r="P28" s="30" t="str">
        <f t="shared" si="5"/>
        <v>+МСМК</v>
      </c>
      <c r="Q28" s="397" t="s">
        <v>144</v>
      </c>
      <c r="R28" s="190"/>
    </row>
    <row r="29" spans="1:18" ht="15" customHeight="1" x14ac:dyDescent="0.25">
      <c r="A29" s="86">
        <f t="shared" si="6"/>
        <v>12</v>
      </c>
      <c r="B29" s="395" t="s">
        <v>620</v>
      </c>
      <c r="C29" s="396"/>
      <c r="D29" s="258">
        <v>1986</v>
      </c>
      <c r="E29" s="258" t="s">
        <v>4</v>
      </c>
      <c r="F29" s="258" t="s">
        <v>292</v>
      </c>
      <c r="G29" s="382"/>
      <c r="H29" s="269"/>
      <c r="I29" s="30">
        <v>186.5</v>
      </c>
      <c r="J29" s="183">
        <f t="shared" si="0"/>
        <v>12</v>
      </c>
      <c r="K29" s="30"/>
      <c r="L29" s="30">
        <f t="shared" si="2"/>
        <v>0</v>
      </c>
      <c r="M29" s="183">
        <f t="shared" si="1"/>
        <v>1</v>
      </c>
      <c r="N29" s="183">
        <f t="shared" si="3"/>
        <v>186.5</v>
      </c>
      <c r="O29" s="183">
        <f t="shared" si="4"/>
        <v>7</v>
      </c>
      <c r="P29" s="30" t="str">
        <f t="shared" si="5"/>
        <v>+МСМК</v>
      </c>
      <c r="Q29" s="397" t="s">
        <v>442</v>
      </c>
      <c r="R29" s="190"/>
    </row>
    <row r="30" spans="1:18" ht="15" customHeight="1" x14ac:dyDescent="0.25">
      <c r="A30" s="86">
        <f t="shared" si="6"/>
        <v>13</v>
      </c>
      <c r="B30" s="395" t="s">
        <v>475</v>
      </c>
      <c r="C30" s="396"/>
      <c r="D30" s="258">
        <v>1994</v>
      </c>
      <c r="E30" s="258" t="s">
        <v>4</v>
      </c>
      <c r="F30" s="258" t="s">
        <v>207</v>
      </c>
      <c r="G30" s="382"/>
      <c r="H30" s="269"/>
      <c r="I30" s="30">
        <v>182</v>
      </c>
      <c r="J30" s="183">
        <f t="shared" si="0"/>
        <v>13</v>
      </c>
      <c r="K30" s="30"/>
      <c r="L30" s="30">
        <f t="shared" si="2"/>
        <v>0</v>
      </c>
      <c r="M30" s="183">
        <f t="shared" si="1"/>
        <v>1</v>
      </c>
      <c r="N30" s="183">
        <f t="shared" si="3"/>
        <v>182</v>
      </c>
      <c r="O30" s="183">
        <f t="shared" si="4"/>
        <v>6</v>
      </c>
      <c r="P30" s="30" t="str">
        <f t="shared" si="5"/>
        <v>+МСМК</v>
      </c>
      <c r="Q30" s="397" t="s">
        <v>483</v>
      </c>
      <c r="R30" s="190"/>
    </row>
    <row r="31" spans="1:18" ht="15" customHeight="1" x14ac:dyDescent="0.25">
      <c r="A31" s="86">
        <f t="shared" si="6"/>
        <v>14</v>
      </c>
      <c r="B31" s="395" t="s">
        <v>310</v>
      </c>
      <c r="C31" s="396"/>
      <c r="D31" s="258">
        <v>1994</v>
      </c>
      <c r="E31" s="258" t="s">
        <v>4</v>
      </c>
      <c r="F31" s="258" t="s">
        <v>245</v>
      </c>
      <c r="G31" s="382"/>
      <c r="H31" s="269"/>
      <c r="I31" s="30">
        <v>181.5</v>
      </c>
      <c r="J31" s="183">
        <f t="shared" si="0"/>
        <v>14</v>
      </c>
      <c r="K31" s="30"/>
      <c r="L31" s="30">
        <f t="shared" si="2"/>
        <v>0</v>
      </c>
      <c r="M31" s="183">
        <f t="shared" si="1"/>
        <v>1</v>
      </c>
      <c r="N31" s="183">
        <f t="shared" si="3"/>
        <v>181.5</v>
      </c>
      <c r="O31" s="183">
        <f t="shared" si="4"/>
        <v>5</v>
      </c>
      <c r="P31" s="30" t="str">
        <f t="shared" si="5"/>
        <v>+МСМК</v>
      </c>
      <c r="Q31" s="397" t="s">
        <v>629</v>
      </c>
      <c r="R31" s="190"/>
    </row>
    <row r="32" spans="1:18" ht="15" customHeight="1" x14ac:dyDescent="0.25">
      <c r="A32" s="86">
        <f t="shared" si="6"/>
        <v>15</v>
      </c>
      <c r="B32" s="395" t="s">
        <v>622</v>
      </c>
      <c r="C32" s="396"/>
      <c r="D32" s="258">
        <v>2002</v>
      </c>
      <c r="E32" s="258" t="s">
        <v>5</v>
      </c>
      <c r="F32" s="258" t="s">
        <v>203</v>
      </c>
      <c r="G32" s="382"/>
      <c r="H32" s="269"/>
      <c r="I32" s="30">
        <v>176</v>
      </c>
      <c r="J32" s="183">
        <f t="shared" si="0"/>
        <v>15</v>
      </c>
      <c r="K32" s="30"/>
      <c r="L32" s="30">
        <f t="shared" si="2"/>
        <v>0</v>
      </c>
      <c r="M32" s="183">
        <f t="shared" si="1"/>
        <v>1</v>
      </c>
      <c r="N32" s="183">
        <f t="shared" si="3"/>
        <v>176</v>
      </c>
      <c r="O32" s="183">
        <f t="shared" si="4"/>
        <v>4</v>
      </c>
      <c r="P32" s="30" t="str">
        <f t="shared" si="5"/>
        <v>+МСМК</v>
      </c>
      <c r="Q32" s="397" t="s">
        <v>370</v>
      </c>
      <c r="R32" s="190"/>
    </row>
    <row r="33" spans="1:18" ht="15" customHeight="1" x14ac:dyDescent="0.25">
      <c r="A33" s="86">
        <f t="shared" si="6"/>
        <v>16</v>
      </c>
      <c r="B33" s="395" t="s">
        <v>623</v>
      </c>
      <c r="C33" s="396"/>
      <c r="D33" s="258">
        <v>2000</v>
      </c>
      <c r="E33" s="258" t="s">
        <v>5</v>
      </c>
      <c r="F33" s="258" t="s">
        <v>243</v>
      </c>
      <c r="G33" s="382"/>
      <c r="H33" s="269"/>
      <c r="I33" s="30">
        <v>174</v>
      </c>
      <c r="J33" s="183">
        <f t="shared" si="0"/>
        <v>16</v>
      </c>
      <c r="K33" s="30"/>
      <c r="L33" s="30">
        <f t="shared" si="2"/>
        <v>0</v>
      </c>
      <c r="M33" s="183">
        <f t="shared" si="1"/>
        <v>1</v>
      </c>
      <c r="N33" s="183">
        <f t="shared" si="3"/>
        <v>174</v>
      </c>
      <c r="O33" s="183">
        <f t="shared" si="4"/>
        <v>3</v>
      </c>
      <c r="P33" s="30" t="str">
        <f t="shared" si="5"/>
        <v>+МСМК</v>
      </c>
      <c r="Q33" s="397" t="s">
        <v>630</v>
      </c>
      <c r="R33" s="190"/>
    </row>
    <row r="34" spans="1:18" ht="15" customHeight="1" x14ac:dyDescent="0.25">
      <c r="A34" s="86">
        <f t="shared" si="6"/>
        <v>17</v>
      </c>
      <c r="B34" s="395" t="s">
        <v>624</v>
      </c>
      <c r="C34" s="396"/>
      <c r="D34" s="258">
        <v>1987</v>
      </c>
      <c r="E34" s="258" t="s">
        <v>5</v>
      </c>
      <c r="F34" s="258" t="s">
        <v>284</v>
      </c>
      <c r="G34" s="382" t="s">
        <v>456</v>
      </c>
      <c r="H34" s="269"/>
      <c r="I34" s="30">
        <v>136</v>
      </c>
      <c r="J34" s="183">
        <f t="shared" si="0"/>
        <v>17</v>
      </c>
      <c r="K34" s="30"/>
      <c r="L34" s="30">
        <f t="shared" si="2"/>
        <v>0</v>
      </c>
      <c r="M34" s="183">
        <f t="shared" si="1"/>
        <v>1</v>
      </c>
      <c r="N34" s="183">
        <f t="shared" si="3"/>
        <v>136</v>
      </c>
      <c r="O34" s="183">
        <f t="shared" si="4"/>
        <v>2</v>
      </c>
      <c r="P34" s="30" t="str">
        <f t="shared" si="5"/>
        <v>+МСМК</v>
      </c>
      <c r="Q34" s="397" t="s">
        <v>614</v>
      </c>
      <c r="R34" s="190"/>
    </row>
    <row r="35" spans="1:18" ht="15" customHeight="1" x14ac:dyDescent="0.25">
      <c r="A35" s="86">
        <f t="shared" si="6"/>
        <v>18</v>
      </c>
      <c r="B35" s="395" t="s">
        <v>625</v>
      </c>
      <c r="C35" s="396"/>
      <c r="D35" s="258">
        <v>2002</v>
      </c>
      <c r="E35" s="258" t="s">
        <v>5</v>
      </c>
      <c r="F35" s="258" t="s">
        <v>203</v>
      </c>
      <c r="G35" s="382"/>
      <c r="H35" s="269"/>
      <c r="I35" s="30">
        <v>90</v>
      </c>
      <c r="J35" s="183">
        <f t="shared" si="0"/>
        <v>18</v>
      </c>
      <c r="K35" s="30"/>
      <c r="L35" s="30">
        <f t="shared" si="2"/>
        <v>0</v>
      </c>
      <c r="M35" s="183">
        <f t="shared" si="1"/>
        <v>1</v>
      </c>
      <c r="N35" s="183">
        <f t="shared" si="3"/>
        <v>90</v>
      </c>
      <c r="O35" s="183">
        <f t="shared" si="4"/>
        <v>1</v>
      </c>
      <c r="P35" s="30" t="str">
        <f t="shared" si="5"/>
        <v>+МСМК</v>
      </c>
      <c r="Q35" s="397" t="s">
        <v>631</v>
      </c>
      <c r="R35" s="190"/>
    </row>
    <row r="36" spans="1:18" ht="15" customHeight="1" x14ac:dyDescent="0.25">
      <c r="A36" s="86">
        <f t="shared" si="6"/>
        <v>19</v>
      </c>
      <c r="B36" s="395" t="s">
        <v>626</v>
      </c>
      <c r="C36" s="396"/>
      <c r="D36" s="258">
        <v>2007</v>
      </c>
      <c r="E36" s="258">
        <v>1</v>
      </c>
      <c r="F36" s="258" t="s">
        <v>203</v>
      </c>
      <c r="G36" s="382"/>
      <c r="H36" s="269"/>
      <c r="I36" s="30">
        <v>90</v>
      </c>
      <c r="J36" s="183">
        <f t="shared" si="0"/>
        <v>18</v>
      </c>
      <c r="K36" s="30"/>
      <c r="L36" s="30">
        <f t="shared" si="2"/>
        <v>0</v>
      </c>
      <c r="M36" s="183">
        <f t="shared" si="1"/>
        <v>1</v>
      </c>
      <c r="N36" s="183">
        <f t="shared" si="3"/>
        <v>90</v>
      </c>
      <c r="O36" s="183">
        <f t="shared" si="4"/>
        <v>0</v>
      </c>
      <c r="P36" s="30" t="str">
        <f t="shared" si="5"/>
        <v>+МСМК</v>
      </c>
      <c r="Q36" s="397" t="s">
        <v>370</v>
      </c>
      <c r="R36" s="190"/>
    </row>
    <row r="37" spans="1:18" ht="15" customHeight="1" x14ac:dyDescent="0.25">
      <c r="A37" s="86">
        <f t="shared" si="6"/>
        <v>20</v>
      </c>
      <c r="B37" s="142"/>
      <c r="C37" s="134"/>
      <c r="D37" s="139"/>
      <c r="E37" s="138"/>
      <c r="F37" s="138"/>
      <c r="G37" s="208"/>
      <c r="H37" s="269"/>
      <c r="I37" s="30"/>
      <c r="J37" s="183" t="e">
        <f t="shared" si="0"/>
        <v>#N/A</v>
      </c>
      <c r="K37" s="30"/>
      <c r="L37" s="30">
        <f t="shared" si="2"/>
        <v>0</v>
      </c>
      <c r="M37" s="183">
        <f t="shared" si="1"/>
        <v>1</v>
      </c>
      <c r="N37" s="183">
        <f t="shared" si="3"/>
        <v>0</v>
      </c>
      <c r="O37" s="183">
        <f t="shared" si="4"/>
        <v>0</v>
      </c>
      <c r="P37" s="30" t="str">
        <f t="shared" si="5"/>
        <v>+МСМК</v>
      </c>
      <c r="Q37" s="178"/>
      <c r="R37" s="190"/>
    </row>
    <row r="38" spans="1:18" ht="15" customHeight="1" x14ac:dyDescent="0.25">
      <c r="A38" s="86">
        <f t="shared" si="6"/>
        <v>21</v>
      </c>
      <c r="B38" s="142"/>
      <c r="C38" s="134"/>
      <c r="D38" s="139"/>
      <c r="E38" s="138"/>
      <c r="F38" s="138"/>
      <c r="G38" s="208"/>
      <c r="H38" s="269"/>
      <c r="I38" s="30"/>
      <c r="J38" s="183" t="e">
        <f t="shared" si="0"/>
        <v>#N/A</v>
      </c>
      <c r="K38" s="30"/>
      <c r="L38" s="30">
        <f t="shared" si="2"/>
        <v>0</v>
      </c>
      <c r="M38" s="183">
        <f t="shared" si="1"/>
        <v>1</v>
      </c>
      <c r="N38" s="183">
        <f t="shared" si="3"/>
        <v>0</v>
      </c>
      <c r="O38" s="183">
        <f t="shared" si="4"/>
        <v>0</v>
      </c>
      <c r="P38" s="30" t="str">
        <f t="shared" si="5"/>
        <v>+МСМК</v>
      </c>
      <c r="Q38" s="178"/>
      <c r="R38" s="190"/>
    </row>
    <row r="39" spans="1:18" x14ac:dyDescent="0.25">
      <c r="A39" s="195"/>
      <c r="B39" s="195"/>
      <c r="C39" s="195"/>
      <c r="D39" s="195"/>
      <c r="E39" s="195"/>
      <c r="F39" s="195"/>
      <c r="G39" s="195"/>
      <c r="H39" s="295"/>
      <c r="I39" s="295"/>
      <c r="J39" s="295"/>
      <c r="K39" s="295"/>
      <c r="L39" s="295"/>
      <c r="M39" s="295"/>
      <c r="N39" s="295"/>
      <c r="O39" s="295"/>
      <c r="P39" s="295"/>
      <c r="Q39" s="195"/>
      <c r="R39" s="195"/>
    </row>
    <row r="40" spans="1:18" x14ac:dyDescent="0.25">
      <c r="A40" s="195"/>
      <c r="B40" s="192" t="s">
        <v>16</v>
      </c>
      <c r="C40" s="295"/>
      <c r="D40" s="295"/>
      <c r="E40" s="750" t="s">
        <v>254</v>
      </c>
      <c r="F40" s="750"/>
      <c r="G40" s="750"/>
      <c r="H40" s="192" t="s">
        <v>92</v>
      </c>
      <c r="I40" s="195"/>
      <c r="J40" s="295"/>
      <c r="K40" s="295"/>
      <c r="L40" s="751" t="s">
        <v>259</v>
      </c>
      <c r="M40" s="710"/>
      <c r="N40" s="710"/>
      <c r="O40" s="710"/>
      <c r="P40" s="295"/>
      <c r="Q40" s="195"/>
      <c r="R40" s="195"/>
    </row>
    <row r="41" spans="1:18" ht="13.8" customHeight="1" x14ac:dyDescent="0.25">
      <c r="A41" s="195"/>
      <c r="B41" s="192"/>
      <c r="C41" s="295"/>
      <c r="D41" s="295"/>
      <c r="E41" s="197"/>
      <c r="F41" s="195"/>
      <c r="G41" s="196"/>
      <c r="H41" s="192"/>
      <c r="I41" s="195"/>
      <c r="J41" s="295"/>
      <c r="K41" s="295"/>
      <c r="L41" s="295"/>
      <c r="M41" s="295"/>
      <c r="N41" s="295"/>
      <c r="O41" s="195"/>
      <c r="P41" s="194"/>
      <c r="Q41" s="195"/>
      <c r="R41" s="195"/>
    </row>
    <row r="42" spans="1:18" ht="25.8" customHeight="1" x14ac:dyDescent="0.25">
      <c r="A42" s="195"/>
      <c r="B42" s="192" t="s">
        <v>17</v>
      </c>
      <c r="C42" s="295"/>
      <c r="D42" s="295"/>
      <c r="E42" s="750" t="s">
        <v>255</v>
      </c>
      <c r="F42" s="750"/>
      <c r="G42" s="750"/>
      <c r="H42" s="192" t="s">
        <v>93</v>
      </c>
      <c r="I42" s="195"/>
      <c r="J42" s="295"/>
      <c r="K42" s="295"/>
      <c r="L42" s="751" t="s">
        <v>260</v>
      </c>
      <c r="M42" s="710"/>
      <c r="N42" s="710"/>
      <c r="O42" s="710"/>
      <c r="P42" s="194"/>
      <c r="Q42" s="195"/>
      <c r="R42" s="195"/>
    </row>
    <row r="43" spans="1:18" s="15" customFormat="1" x14ac:dyDescent="0.25"/>
    <row r="44" spans="1:18" s="15" customFormat="1" x14ac:dyDescent="0.25"/>
    <row r="46" spans="1:18" x14ac:dyDescent="0.25"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H48" s="4"/>
      <c r="I48" s="756"/>
      <c r="J48" s="756"/>
      <c r="K48" s="756"/>
      <c r="L48" s="756"/>
      <c r="M48" s="756"/>
      <c r="N48" s="756"/>
      <c r="O48" s="756"/>
      <c r="P48" s="756"/>
      <c r="Q48" s="756"/>
      <c r="R48" s="756"/>
    </row>
    <row r="49" spans="8:18" x14ac:dyDescent="0.25">
      <c r="H49" s="4"/>
      <c r="I49" s="756"/>
      <c r="J49" s="756"/>
      <c r="K49" s="756"/>
      <c r="L49" s="756"/>
      <c r="M49" s="756"/>
      <c r="N49" s="756"/>
      <c r="O49" s="756"/>
      <c r="P49" s="756"/>
      <c r="Q49" s="756"/>
      <c r="R49" s="756"/>
    </row>
    <row r="50" spans="8:18" x14ac:dyDescent="0.25"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8:18" x14ac:dyDescent="0.25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8:18" x14ac:dyDescent="0.25"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</sheetData>
  <sheetProtection selectLockedCells="1" selectUnlockedCells="1"/>
  <autoFilter ref="A16:R17" xr:uid="{00000000-0009-0000-0000-00000B000000}">
    <filterColumn colId="1" showButton="0"/>
    <filterColumn colId="10" showButton="0"/>
    <filterColumn colId="16" showButton="0"/>
    <sortState xmlns:xlrd2="http://schemas.microsoft.com/office/spreadsheetml/2017/richdata2" ref="A19:R23">
      <sortCondition ref="A16:A17"/>
    </sortState>
  </autoFilter>
  <mergeCells count="37">
    <mergeCell ref="A7:C7"/>
    <mergeCell ref="D7:O7"/>
    <mergeCell ref="P7:R7"/>
    <mergeCell ref="A1:R1"/>
    <mergeCell ref="A2:R2"/>
    <mergeCell ref="A3:R3"/>
    <mergeCell ref="A4:R4"/>
    <mergeCell ref="A5:R5"/>
    <mergeCell ref="A8:C8"/>
    <mergeCell ref="D8:O8"/>
    <mergeCell ref="P8:R8"/>
    <mergeCell ref="A9:C9"/>
    <mergeCell ref="D9:O9"/>
    <mergeCell ref="P9:R9"/>
    <mergeCell ref="D10:O10"/>
    <mergeCell ref="D11:O11"/>
    <mergeCell ref="A16:A17"/>
    <mergeCell ref="B16:C17"/>
    <mergeCell ref="D16:D17"/>
    <mergeCell ref="E16:E17"/>
    <mergeCell ref="F16:F17"/>
    <mergeCell ref="G16:G17"/>
    <mergeCell ref="H16:H17"/>
    <mergeCell ref="I16:I17"/>
    <mergeCell ref="Q16:R17"/>
    <mergeCell ref="I48:R48"/>
    <mergeCell ref="I49:R49"/>
    <mergeCell ref="E40:G40"/>
    <mergeCell ref="L40:O40"/>
    <mergeCell ref="E42:G42"/>
    <mergeCell ref="L42:O42"/>
    <mergeCell ref="J16:J17"/>
    <mergeCell ref="K16:L16"/>
    <mergeCell ref="M16:M17"/>
    <mergeCell ref="N16:N17"/>
    <mergeCell ref="O16:O17"/>
    <mergeCell ref="P16:P17"/>
  </mergeCells>
  <printOptions horizontalCentered="1"/>
  <pageMargins left="0.59055118110236227" right="0.19685039370078741" top="0.59055118110236227" bottom="0.59055118110236227" header="0" footer="0"/>
  <pageSetup paperSize="9" scale="67" firstPageNumber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Q69"/>
  <sheetViews>
    <sheetView zoomScale="80" zoomScaleNormal="80" workbookViewId="0">
      <selection activeCell="A36" sqref="A36:XFD36"/>
    </sheetView>
  </sheetViews>
  <sheetFormatPr defaultColWidth="8.5546875" defaultRowHeight="14.4" x14ac:dyDescent="0.3"/>
  <cols>
    <col min="1" max="1" width="8.44140625" style="107" customWidth="1"/>
    <col min="2" max="2" width="25.44140625" style="107" customWidth="1"/>
    <col min="3" max="4" width="12" style="107" customWidth="1"/>
    <col min="5" max="5" width="26.88671875" style="107" customWidth="1"/>
    <col min="6" max="6" width="22.5546875" style="107" customWidth="1"/>
    <col min="7" max="10" width="11.109375" style="107" customWidth="1"/>
    <col min="11" max="11" width="15.88671875" style="107" customWidth="1"/>
    <col min="12" max="12" width="14.33203125" style="107" customWidth="1"/>
    <col min="13" max="15" width="11.109375" style="107" customWidth="1"/>
    <col min="16" max="16" width="34.6640625" style="107" customWidth="1"/>
    <col min="17" max="16384" width="8.5546875" style="107"/>
  </cols>
  <sheetData>
    <row r="1" spans="1:17" s="32" customFormat="1" ht="13.2" x14ac:dyDescent="0.25">
      <c r="A1" s="683" t="s">
        <v>30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</row>
    <row r="2" spans="1:17" s="32" customFormat="1" ht="13.2" x14ac:dyDescent="0.25">
      <c r="A2" s="683" t="s">
        <v>265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17" s="32" customFormat="1" ht="13.2" x14ac:dyDescent="0.25">
      <c r="A3" s="683" t="s">
        <v>256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17" s="32" customFormat="1" ht="12.75" customHeight="1" x14ac:dyDescent="0.25">
      <c r="A4" s="683" t="s">
        <v>94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7" s="32" customFormat="1" ht="13.2" x14ac:dyDescent="0.25">
      <c r="A5" s="683" t="s">
        <v>257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</row>
    <row r="6" spans="1:17" s="32" customFormat="1" ht="9" customHeight="1" x14ac:dyDescent="0.25"/>
    <row r="7" spans="1:17" s="32" customFormat="1" ht="16.2" thickBot="1" x14ac:dyDescent="0.35">
      <c r="E7" s="685" t="s">
        <v>1</v>
      </c>
      <c r="F7" s="685"/>
      <c r="G7" s="685"/>
      <c r="H7" s="685"/>
      <c r="I7" s="685"/>
      <c r="J7" s="685"/>
      <c r="K7" s="685"/>
      <c r="L7" s="685"/>
      <c r="M7" s="95"/>
      <c r="N7" s="95"/>
      <c r="O7" s="95"/>
      <c r="P7" s="109"/>
    </row>
    <row r="8" spans="1:17" s="32" customFormat="1" ht="16.2" thickBot="1" x14ac:dyDescent="0.35">
      <c r="A8" s="684" t="s">
        <v>195</v>
      </c>
      <c r="B8" s="684"/>
      <c r="C8" s="684"/>
      <c r="D8" s="4"/>
      <c r="E8" s="685" t="s">
        <v>198</v>
      </c>
      <c r="F8" s="732"/>
      <c r="G8" s="732"/>
      <c r="H8" s="732"/>
      <c r="I8" s="732"/>
      <c r="J8" s="732"/>
      <c r="K8" s="732"/>
      <c r="L8" s="474"/>
      <c r="M8" s="476" t="s">
        <v>5</v>
      </c>
      <c r="N8" s="479">
        <v>1</v>
      </c>
      <c r="O8" s="480">
        <v>2</v>
      </c>
      <c r="P8" s="481">
        <v>3</v>
      </c>
    </row>
    <row r="9" spans="1:17" s="32" customFormat="1" ht="15.6" x14ac:dyDescent="0.3">
      <c r="A9" s="680" t="s">
        <v>197</v>
      </c>
      <c r="B9" s="680"/>
      <c r="C9" s="681"/>
      <c r="D9" s="4"/>
      <c r="E9" s="685" t="s">
        <v>258</v>
      </c>
      <c r="F9" s="732"/>
      <c r="G9" s="732"/>
      <c r="H9" s="732"/>
      <c r="I9" s="732"/>
      <c r="J9" s="732"/>
      <c r="K9" s="732"/>
      <c r="L9" s="485" t="s">
        <v>117</v>
      </c>
      <c r="M9" s="482">
        <v>12</v>
      </c>
      <c r="N9" s="477">
        <v>9.5</v>
      </c>
      <c r="O9" s="475">
        <v>8.5</v>
      </c>
      <c r="P9" s="478">
        <v>7.5</v>
      </c>
    </row>
    <row r="10" spans="1:17" s="32" customFormat="1" ht="15.6" x14ac:dyDescent="0.3">
      <c r="A10" s="110" t="s">
        <v>37</v>
      </c>
      <c r="B10" s="111"/>
      <c r="C10" s="114"/>
      <c r="D10" s="116"/>
      <c r="E10" s="685" t="s">
        <v>109</v>
      </c>
      <c r="F10" s="732"/>
      <c r="G10" s="732"/>
      <c r="H10" s="732"/>
      <c r="I10" s="732"/>
      <c r="J10" s="732"/>
      <c r="K10" s="732"/>
      <c r="L10" s="486" t="s">
        <v>118</v>
      </c>
      <c r="M10" s="483">
        <v>9.5</v>
      </c>
      <c r="N10" s="470">
        <v>8</v>
      </c>
      <c r="O10" s="470">
        <v>7</v>
      </c>
      <c r="P10" s="472">
        <v>6</v>
      </c>
    </row>
    <row r="11" spans="1:17" s="32" customFormat="1" ht="16.2" thickBot="1" x14ac:dyDescent="0.35">
      <c r="A11" s="112" t="s">
        <v>38</v>
      </c>
      <c r="B11" s="113"/>
      <c r="C11" s="115"/>
      <c r="D11" s="117"/>
      <c r="E11" s="685"/>
      <c r="F11" s="732"/>
      <c r="G11" s="732"/>
      <c r="H11" s="732"/>
      <c r="I11" s="732"/>
      <c r="J11" s="732"/>
      <c r="K11" s="732"/>
      <c r="L11" s="487" t="s">
        <v>119</v>
      </c>
      <c r="M11" s="484">
        <v>9.5</v>
      </c>
      <c r="N11" s="471">
        <v>8</v>
      </c>
      <c r="O11" s="471">
        <v>7</v>
      </c>
      <c r="P11" s="473">
        <v>6</v>
      </c>
    </row>
    <row r="12" spans="1:17" s="4" customFormat="1" ht="13.8" thickBot="1" x14ac:dyDescent="0.3">
      <c r="P12" s="21"/>
    </row>
    <row r="13" spans="1:17" ht="42" customHeight="1" thickBot="1" x14ac:dyDescent="0.35">
      <c r="A13" s="127" t="s">
        <v>6</v>
      </c>
      <c r="B13" s="167" t="s">
        <v>61</v>
      </c>
      <c r="C13" s="128" t="s">
        <v>7</v>
      </c>
      <c r="D13" s="128" t="s">
        <v>8</v>
      </c>
      <c r="E13" s="129" t="s">
        <v>9</v>
      </c>
      <c r="F13" s="167" t="s">
        <v>10</v>
      </c>
      <c r="G13" s="128" t="s">
        <v>101</v>
      </c>
      <c r="H13" s="128" t="s">
        <v>102</v>
      </c>
      <c r="I13" s="130" t="s">
        <v>103</v>
      </c>
      <c r="J13" s="130" t="s">
        <v>104</v>
      </c>
      <c r="K13" s="131" t="s">
        <v>105</v>
      </c>
      <c r="L13" s="131" t="s">
        <v>106</v>
      </c>
      <c r="M13" s="130" t="s">
        <v>107</v>
      </c>
      <c r="N13" s="129" t="s">
        <v>6</v>
      </c>
      <c r="O13" s="167" t="s">
        <v>14</v>
      </c>
      <c r="P13" s="132" t="s">
        <v>108</v>
      </c>
      <c r="Q13" s="108"/>
    </row>
    <row r="14" spans="1:17" ht="16.2" thickBot="1" x14ac:dyDescent="0.35">
      <c r="A14" s="143" t="s">
        <v>99</v>
      </c>
      <c r="B14" s="122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44"/>
      <c r="Q14" s="108"/>
    </row>
    <row r="15" spans="1:17" x14ac:dyDescent="0.3">
      <c r="A15" s="436">
        <v>1</v>
      </c>
      <c r="B15" s="437" t="s">
        <v>147</v>
      </c>
      <c r="C15" s="438"/>
      <c r="D15" s="282" t="s">
        <v>5</v>
      </c>
      <c r="E15" s="439" t="s">
        <v>145</v>
      </c>
      <c r="F15" s="439" t="s">
        <v>146</v>
      </c>
      <c r="G15" s="440"/>
      <c r="H15" s="441"/>
      <c r="I15" s="441"/>
      <c r="J15" s="441"/>
      <c r="K15" s="441"/>
      <c r="L15" s="441"/>
      <c r="M15" s="441"/>
      <c r="N15" s="442"/>
      <c r="O15" s="443"/>
      <c r="P15" s="283" t="s">
        <v>148</v>
      </c>
      <c r="Q15" s="108"/>
    </row>
    <row r="16" spans="1:17" x14ac:dyDescent="0.3">
      <c r="A16" s="146">
        <f>A15+1</f>
        <v>2</v>
      </c>
      <c r="B16" s="395" t="s">
        <v>632</v>
      </c>
      <c r="C16" s="323">
        <v>1994</v>
      </c>
      <c r="D16" s="244" t="s">
        <v>5</v>
      </c>
      <c r="E16" s="388" t="s">
        <v>284</v>
      </c>
      <c r="F16" s="388" t="s">
        <v>633</v>
      </c>
      <c r="G16" s="270"/>
      <c r="H16" s="398"/>
      <c r="I16" s="398"/>
      <c r="J16" s="398"/>
      <c r="K16" s="398"/>
      <c r="L16" s="398"/>
      <c r="M16" s="398"/>
      <c r="N16" s="399"/>
      <c r="O16" s="400"/>
      <c r="P16" s="145" t="s">
        <v>634</v>
      </c>
      <c r="Q16" s="108"/>
    </row>
    <row r="17" spans="1:17" x14ac:dyDescent="0.3">
      <c r="A17" s="146">
        <f t="shared" ref="A17:A26" si="0">A16+1</f>
        <v>3</v>
      </c>
      <c r="B17" s="395" t="s">
        <v>637</v>
      </c>
      <c r="C17" s="323">
        <v>1980</v>
      </c>
      <c r="D17" s="244">
        <v>1</v>
      </c>
      <c r="E17" s="388" t="s">
        <v>273</v>
      </c>
      <c r="F17" s="388" t="s">
        <v>384</v>
      </c>
      <c r="G17" s="270"/>
      <c r="H17" s="398"/>
      <c r="I17" s="398"/>
      <c r="J17" s="398"/>
      <c r="K17" s="398"/>
      <c r="L17" s="398"/>
      <c r="M17" s="398"/>
      <c r="N17" s="399"/>
      <c r="O17" s="400"/>
      <c r="P17" s="145" t="s">
        <v>183</v>
      </c>
      <c r="Q17" s="108"/>
    </row>
    <row r="18" spans="1:17" x14ac:dyDescent="0.3">
      <c r="A18" s="146">
        <f t="shared" si="0"/>
        <v>4</v>
      </c>
      <c r="B18" s="395" t="s">
        <v>186</v>
      </c>
      <c r="C18" s="323">
        <v>1980</v>
      </c>
      <c r="D18" s="244" t="s">
        <v>5</v>
      </c>
      <c r="E18" s="388" t="s">
        <v>174</v>
      </c>
      <c r="F18" s="388"/>
      <c r="G18" s="270"/>
      <c r="H18" s="398"/>
      <c r="I18" s="398"/>
      <c r="J18" s="398"/>
      <c r="K18" s="398"/>
      <c r="L18" s="398"/>
      <c r="M18" s="398"/>
      <c r="N18" s="399"/>
      <c r="O18" s="400"/>
      <c r="P18" s="145" t="s">
        <v>183</v>
      </c>
      <c r="Q18" s="108"/>
    </row>
    <row r="19" spans="1:17" x14ac:dyDescent="0.3">
      <c r="A19" s="146">
        <f t="shared" si="0"/>
        <v>5</v>
      </c>
      <c r="B19" s="395" t="s">
        <v>638</v>
      </c>
      <c r="C19" s="323">
        <v>1993</v>
      </c>
      <c r="D19" s="244" t="s">
        <v>386</v>
      </c>
      <c r="E19" s="388" t="s">
        <v>292</v>
      </c>
      <c r="F19" s="388"/>
      <c r="G19" s="270"/>
      <c r="H19" s="398"/>
      <c r="I19" s="398"/>
      <c r="J19" s="398"/>
      <c r="K19" s="398"/>
      <c r="L19" s="398"/>
      <c r="M19" s="398"/>
      <c r="N19" s="399"/>
      <c r="O19" s="400"/>
      <c r="P19" s="145" t="s">
        <v>639</v>
      </c>
      <c r="Q19" s="108"/>
    </row>
    <row r="20" spans="1:17" x14ac:dyDescent="0.3">
      <c r="A20" s="146">
        <f t="shared" si="0"/>
        <v>6</v>
      </c>
      <c r="B20" s="395" t="s">
        <v>185</v>
      </c>
      <c r="C20" s="323">
        <v>2003</v>
      </c>
      <c r="D20" s="244">
        <v>1</v>
      </c>
      <c r="E20" s="388" t="s">
        <v>174</v>
      </c>
      <c r="F20" s="388"/>
      <c r="G20" s="270"/>
      <c r="H20" s="398"/>
      <c r="I20" s="398"/>
      <c r="J20" s="398"/>
      <c r="K20" s="398"/>
      <c r="L20" s="398"/>
      <c r="M20" s="398"/>
      <c r="N20" s="399"/>
      <c r="O20" s="400"/>
      <c r="P20" s="145" t="s">
        <v>183</v>
      </c>
      <c r="Q20" s="108"/>
    </row>
    <row r="21" spans="1:17" x14ac:dyDescent="0.3">
      <c r="A21" s="146">
        <f t="shared" si="0"/>
        <v>7</v>
      </c>
      <c r="B21" s="395" t="s">
        <v>643</v>
      </c>
      <c r="C21" s="323">
        <v>1977</v>
      </c>
      <c r="D21" s="244">
        <v>1</v>
      </c>
      <c r="E21" s="388" t="s">
        <v>276</v>
      </c>
      <c r="F21" s="388"/>
      <c r="G21" s="270"/>
      <c r="H21" s="398"/>
      <c r="I21" s="398"/>
      <c r="J21" s="398"/>
      <c r="K21" s="398"/>
      <c r="L21" s="398"/>
      <c r="M21" s="398"/>
      <c r="N21" s="399"/>
      <c r="O21" s="400"/>
      <c r="P21" s="145" t="s">
        <v>349</v>
      </c>
      <c r="Q21" s="108"/>
    </row>
    <row r="22" spans="1:17" x14ac:dyDescent="0.3">
      <c r="A22" s="146">
        <f t="shared" si="0"/>
        <v>8</v>
      </c>
      <c r="B22" s="395" t="s">
        <v>647</v>
      </c>
      <c r="C22" s="323">
        <v>1977</v>
      </c>
      <c r="D22" s="244"/>
      <c r="E22" s="388" t="s">
        <v>290</v>
      </c>
      <c r="F22" s="388"/>
      <c r="G22" s="270">
        <v>4</v>
      </c>
      <c r="H22" s="398">
        <v>4.5999999999999996</v>
      </c>
      <c r="I22" s="398">
        <v>4.5999999999999996</v>
      </c>
      <c r="J22" s="398">
        <v>4.4000000000000004</v>
      </c>
      <c r="K22" s="398">
        <v>8.1999999999999993</v>
      </c>
      <c r="L22" s="398">
        <v>6.8</v>
      </c>
      <c r="M22" s="398">
        <v>2.4</v>
      </c>
      <c r="N22" s="399"/>
      <c r="O22" s="400"/>
      <c r="P22" s="145" t="s">
        <v>183</v>
      </c>
      <c r="Q22" s="108"/>
    </row>
    <row r="23" spans="1:17" x14ac:dyDescent="0.3">
      <c r="A23" s="146">
        <f t="shared" si="0"/>
        <v>9</v>
      </c>
      <c r="B23" s="395" t="s">
        <v>648</v>
      </c>
      <c r="C23" s="323">
        <v>1996</v>
      </c>
      <c r="D23" s="244">
        <v>1</v>
      </c>
      <c r="E23" s="388" t="s">
        <v>291</v>
      </c>
      <c r="F23" s="388"/>
      <c r="G23" s="270"/>
      <c r="H23" s="398"/>
      <c r="I23" s="398"/>
      <c r="J23" s="398"/>
      <c r="K23" s="398"/>
      <c r="L23" s="398"/>
      <c r="M23" s="398"/>
      <c r="N23" s="399"/>
      <c r="O23" s="400"/>
      <c r="P23" s="145" t="s">
        <v>649</v>
      </c>
      <c r="Q23" s="108"/>
    </row>
    <row r="24" spans="1:17" x14ac:dyDescent="0.3">
      <c r="A24" s="146">
        <f t="shared" si="0"/>
        <v>10</v>
      </c>
      <c r="B24" s="395" t="s">
        <v>650</v>
      </c>
      <c r="C24" s="323">
        <v>1970</v>
      </c>
      <c r="D24" s="244"/>
      <c r="E24" s="388" t="s">
        <v>291</v>
      </c>
      <c r="F24" s="388"/>
      <c r="G24" s="270"/>
      <c r="H24" s="398"/>
      <c r="I24" s="398"/>
      <c r="J24" s="398"/>
      <c r="K24" s="398"/>
      <c r="L24" s="398"/>
      <c r="M24" s="398"/>
      <c r="N24" s="399"/>
      <c r="O24" s="400"/>
      <c r="P24" s="145" t="s">
        <v>642</v>
      </c>
      <c r="Q24" s="108"/>
    </row>
    <row r="25" spans="1:17" x14ac:dyDescent="0.3">
      <c r="A25" s="146">
        <f t="shared" si="0"/>
        <v>11</v>
      </c>
      <c r="B25" s="395" t="s">
        <v>651</v>
      </c>
      <c r="C25" s="323">
        <v>1987</v>
      </c>
      <c r="D25" s="244" t="s">
        <v>5</v>
      </c>
      <c r="E25" s="388" t="s">
        <v>187</v>
      </c>
      <c r="F25" s="388"/>
      <c r="G25" s="270"/>
      <c r="H25" s="398"/>
      <c r="I25" s="398"/>
      <c r="J25" s="398"/>
      <c r="K25" s="398"/>
      <c r="L25" s="398"/>
      <c r="M25" s="398"/>
      <c r="N25" s="399"/>
      <c r="O25" s="400"/>
      <c r="P25" s="145" t="s">
        <v>652</v>
      </c>
      <c r="Q25" s="108"/>
    </row>
    <row r="26" spans="1:17" x14ac:dyDescent="0.3">
      <c r="A26" s="146">
        <f t="shared" si="0"/>
        <v>12</v>
      </c>
      <c r="B26" s="532" t="s">
        <v>369</v>
      </c>
      <c r="C26" s="323">
        <v>1993</v>
      </c>
      <c r="D26" s="244" t="s">
        <v>4</v>
      </c>
      <c r="E26" s="388" t="s">
        <v>203</v>
      </c>
      <c r="F26" s="388"/>
      <c r="G26" s="270"/>
      <c r="H26" s="398"/>
      <c r="I26" s="398"/>
      <c r="J26" s="398"/>
      <c r="K26" s="398"/>
      <c r="L26" s="398"/>
      <c r="M26" s="398"/>
      <c r="N26" s="399"/>
      <c r="O26" s="400"/>
      <c r="P26" s="145" t="s">
        <v>370</v>
      </c>
      <c r="Q26" s="108"/>
    </row>
    <row r="27" spans="1:17" ht="16.2" thickBot="1" x14ac:dyDescent="0.35">
      <c r="A27" s="147" t="s">
        <v>100</v>
      </c>
      <c r="B27" s="123"/>
      <c r="C27" s="124"/>
      <c r="D27" s="124"/>
      <c r="E27" s="124"/>
      <c r="F27" s="124"/>
      <c r="G27" s="125"/>
      <c r="H27" s="125"/>
      <c r="I27" s="125"/>
      <c r="J27" s="125"/>
      <c r="K27" s="125"/>
      <c r="L27" s="125"/>
      <c r="M27" s="125"/>
      <c r="N27" s="125"/>
      <c r="O27" s="169"/>
      <c r="P27" s="148"/>
      <c r="Q27" s="108"/>
    </row>
    <row r="28" spans="1:17" x14ac:dyDescent="0.3">
      <c r="A28" s="436">
        <v>1</v>
      </c>
      <c r="B28" s="444" t="s">
        <v>653</v>
      </c>
      <c r="C28" s="445">
        <v>2001</v>
      </c>
      <c r="D28" s="445" t="s">
        <v>5</v>
      </c>
      <c r="E28" s="445" t="s">
        <v>273</v>
      </c>
      <c r="F28" s="445"/>
      <c r="G28" s="446"/>
      <c r="H28" s="446"/>
      <c r="I28" s="446"/>
      <c r="J28" s="446"/>
      <c r="K28" s="446"/>
      <c r="L28" s="446"/>
      <c r="M28" s="446"/>
      <c r="N28" s="447"/>
      <c r="O28" s="448"/>
      <c r="P28" s="449" t="s">
        <v>654</v>
      </c>
      <c r="Q28" s="108"/>
    </row>
    <row r="29" spans="1:17" x14ac:dyDescent="0.3">
      <c r="A29" s="146">
        <f>A28+1</f>
        <v>2</v>
      </c>
      <c r="B29" s="405" t="s">
        <v>655</v>
      </c>
      <c r="C29" s="406">
        <v>2005</v>
      </c>
      <c r="D29" s="406" t="s">
        <v>5</v>
      </c>
      <c r="E29" s="406" t="s">
        <v>284</v>
      </c>
      <c r="F29" s="406" t="s">
        <v>656</v>
      </c>
      <c r="G29" s="407"/>
      <c r="H29" s="408"/>
      <c r="I29" s="408"/>
      <c r="J29" s="408"/>
      <c r="K29" s="408"/>
      <c r="L29" s="408"/>
      <c r="M29" s="408"/>
      <c r="N29" s="409"/>
      <c r="O29" s="403"/>
      <c r="P29" s="410" t="s">
        <v>634</v>
      </c>
      <c r="Q29" s="108"/>
    </row>
    <row r="30" spans="1:17" x14ac:dyDescent="0.3">
      <c r="A30" s="146">
        <f t="shared" ref="A30:A39" si="1">A29+1</f>
        <v>3</v>
      </c>
      <c r="B30" s="355" t="s">
        <v>658</v>
      </c>
      <c r="C30" s="257">
        <v>1973</v>
      </c>
      <c r="D30" s="244"/>
      <c r="E30" s="244" t="s">
        <v>659</v>
      </c>
      <c r="F30" s="257"/>
      <c r="G30" s="270">
        <v>4</v>
      </c>
      <c r="H30" s="411">
        <v>3.7</v>
      </c>
      <c r="I30" s="411">
        <v>4</v>
      </c>
      <c r="J30" s="411">
        <v>3.9</v>
      </c>
      <c r="K30" s="411">
        <v>6.65</v>
      </c>
      <c r="L30" s="411">
        <v>5.85</v>
      </c>
      <c r="M30" s="411">
        <v>1.95</v>
      </c>
      <c r="N30" s="399"/>
      <c r="O30" s="412"/>
      <c r="P30" s="145" t="s">
        <v>183</v>
      </c>
      <c r="Q30" s="108"/>
    </row>
    <row r="31" spans="1:17" x14ac:dyDescent="0.3">
      <c r="A31" s="146">
        <f t="shared" si="1"/>
        <v>4</v>
      </c>
      <c r="B31" s="355" t="s">
        <v>184</v>
      </c>
      <c r="C31" s="323">
        <v>1996</v>
      </c>
      <c r="D31" s="244">
        <v>3</v>
      </c>
      <c r="E31" s="244" t="s">
        <v>190</v>
      </c>
      <c r="F31" s="413"/>
      <c r="G31" s="414"/>
      <c r="H31" s="415"/>
      <c r="I31" s="415"/>
      <c r="J31" s="415"/>
      <c r="K31" s="415"/>
      <c r="L31" s="415"/>
      <c r="M31" s="415"/>
      <c r="N31" s="399"/>
      <c r="O31" s="416"/>
      <c r="P31" s="145" t="s">
        <v>183</v>
      </c>
      <c r="Q31" s="108"/>
    </row>
    <row r="32" spans="1:17" x14ac:dyDescent="0.3">
      <c r="A32" s="146">
        <f t="shared" si="1"/>
        <v>5</v>
      </c>
      <c r="B32" s="417" t="s">
        <v>512</v>
      </c>
      <c r="C32" s="401">
        <v>1986</v>
      </c>
      <c r="D32" s="401" t="s">
        <v>4</v>
      </c>
      <c r="E32" s="401" t="s">
        <v>273</v>
      </c>
      <c r="F32" s="401" t="s">
        <v>384</v>
      </c>
      <c r="G32" s="402"/>
      <c r="H32" s="402"/>
      <c r="I32" s="402"/>
      <c r="J32" s="402"/>
      <c r="K32" s="402"/>
      <c r="L32" s="402"/>
      <c r="M32" s="402"/>
      <c r="N32" s="412"/>
      <c r="O32" s="418"/>
      <c r="P32" s="404" t="s">
        <v>523</v>
      </c>
      <c r="Q32" s="108"/>
    </row>
    <row r="33" spans="1:17" x14ac:dyDescent="0.3">
      <c r="A33" s="146">
        <f t="shared" si="1"/>
        <v>6</v>
      </c>
      <c r="B33" s="419" t="s">
        <v>660</v>
      </c>
      <c r="C33" s="420">
        <v>1995</v>
      </c>
      <c r="D33" s="258" t="s">
        <v>5</v>
      </c>
      <c r="E33" s="245" t="s">
        <v>243</v>
      </c>
      <c r="F33" s="406"/>
      <c r="G33" s="407">
        <v>4.5999999999999996</v>
      </c>
      <c r="H33" s="407">
        <v>5</v>
      </c>
      <c r="I33" s="407">
        <v>5.2</v>
      </c>
      <c r="J33" s="407">
        <v>4.93</v>
      </c>
      <c r="K33" s="407">
        <v>6.5</v>
      </c>
      <c r="L33" s="407">
        <v>4.5</v>
      </c>
      <c r="M33" s="407">
        <v>-0.43</v>
      </c>
      <c r="N33" s="421"/>
      <c r="O33" s="245"/>
      <c r="P33" s="450" t="s">
        <v>661</v>
      </c>
      <c r="Q33" s="108"/>
    </row>
    <row r="34" spans="1:17" x14ac:dyDescent="0.3">
      <c r="A34" s="146">
        <f t="shared" si="1"/>
        <v>7</v>
      </c>
      <c r="B34" s="422" t="s">
        <v>662</v>
      </c>
      <c r="C34" s="420">
        <v>1986</v>
      </c>
      <c r="D34" s="451">
        <v>1</v>
      </c>
      <c r="E34" s="245" t="s">
        <v>243</v>
      </c>
      <c r="F34" s="406"/>
      <c r="G34" s="407">
        <v>3.3</v>
      </c>
      <c r="H34" s="407">
        <v>3.3</v>
      </c>
      <c r="I34" s="407">
        <v>3.7</v>
      </c>
      <c r="J34" s="407">
        <v>3.43</v>
      </c>
      <c r="K34" s="407">
        <v>9.4499999999999993</v>
      </c>
      <c r="L34" s="407">
        <v>8.25</v>
      </c>
      <c r="M34" s="407">
        <v>4.82</v>
      </c>
      <c r="N34" s="421"/>
      <c r="O34" s="245"/>
      <c r="P34" s="404" t="s">
        <v>183</v>
      </c>
      <c r="Q34" s="108"/>
    </row>
    <row r="35" spans="1:17" x14ac:dyDescent="0.3">
      <c r="A35" s="146">
        <f t="shared" si="1"/>
        <v>8</v>
      </c>
      <c r="B35" s="423" t="s">
        <v>663</v>
      </c>
      <c r="C35" s="424">
        <v>1972</v>
      </c>
      <c r="D35" s="425" t="s">
        <v>664</v>
      </c>
      <c r="E35" s="425" t="s">
        <v>665</v>
      </c>
      <c r="F35" s="406"/>
      <c r="G35" s="407">
        <v>4.5999999999999996</v>
      </c>
      <c r="H35" s="407">
        <v>4.5999999999999996</v>
      </c>
      <c r="I35" s="407">
        <v>4.8</v>
      </c>
      <c r="J35" s="407">
        <v>4.67</v>
      </c>
      <c r="K35" s="407">
        <v>11.475</v>
      </c>
      <c r="L35" s="407">
        <v>8.8249999999999993</v>
      </c>
      <c r="M35" s="407">
        <v>4.1550000000000002</v>
      </c>
      <c r="N35" s="421"/>
      <c r="O35" s="245"/>
      <c r="P35" s="452" t="s">
        <v>666</v>
      </c>
      <c r="Q35" s="108"/>
    </row>
    <row r="36" spans="1:17" x14ac:dyDescent="0.3">
      <c r="A36" s="146">
        <f t="shared" si="1"/>
        <v>9</v>
      </c>
      <c r="B36" s="356" t="s">
        <v>667</v>
      </c>
      <c r="C36" s="245">
        <v>2003</v>
      </c>
      <c r="D36" s="245">
        <v>1</v>
      </c>
      <c r="E36" s="245" t="s">
        <v>203</v>
      </c>
      <c r="F36" s="406"/>
      <c r="G36" s="407">
        <v>2</v>
      </c>
      <c r="H36" s="407">
        <v>1.6</v>
      </c>
      <c r="I36" s="407">
        <v>1.6</v>
      </c>
      <c r="J36" s="407">
        <v>2.27</v>
      </c>
      <c r="K36" s="407">
        <v>2.8</v>
      </c>
      <c r="L36" s="407">
        <v>3.6</v>
      </c>
      <c r="M36" s="407">
        <v>1.33</v>
      </c>
      <c r="N36" s="421"/>
      <c r="O36" s="245"/>
      <c r="P36" s="453" t="s">
        <v>367</v>
      </c>
      <c r="Q36" s="108"/>
    </row>
    <row r="37" spans="1:17" x14ac:dyDescent="0.3">
      <c r="A37" s="146">
        <f t="shared" si="1"/>
        <v>10</v>
      </c>
      <c r="B37" s="356" t="s">
        <v>668</v>
      </c>
      <c r="C37" s="245">
        <v>1997</v>
      </c>
      <c r="D37" s="245">
        <v>1</v>
      </c>
      <c r="E37" s="245" t="s">
        <v>203</v>
      </c>
      <c r="F37" s="406"/>
      <c r="G37" s="407">
        <v>3</v>
      </c>
      <c r="H37" s="407">
        <v>2.4</v>
      </c>
      <c r="I37" s="407">
        <v>3</v>
      </c>
      <c r="J37" s="407">
        <v>2.8</v>
      </c>
      <c r="K37" s="407">
        <v>11</v>
      </c>
      <c r="L37" s="407">
        <v>10.6</v>
      </c>
      <c r="M37" s="407">
        <v>7.8</v>
      </c>
      <c r="N37" s="421"/>
      <c r="O37" s="245"/>
      <c r="P37" s="453" t="s">
        <v>376</v>
      </c>
      <c r="Q37" s="108"/>
    </row>
    <row r="38" spans="1:17" x14ac:dyDescent="0.3">
      <c r="A38" s="146">
        <f t="shared" si="1"/>
        <v>11</v>
      </c>
      <c r="B38" s="501" t="s">
        <v>714</v>
      </c>
      <c r="C38" s="502">
        <v>1977</v>
      </c>
      <c r="D38" s="502"/>
      <c r="E38" s="502" t="s">
        <v>715</v>
      </c>
      <c r="F38" s="503"/>
      <c r="G38" s="504">
        <v>3.8</v>
      </c>
      <c r="H38" s="504">
        <v>4</v>
      </c>
      <c r="I38" s="504">
        <v>4.3</v>
      </c>
      <c r="J38" s="504">
        <v>4.03</v>
      </c>
      <c r="K38" s="504">
        <v>7.5</v>
      </c>
      <c r="L38" s="504">
        <v>6.45</v>
      </c>
      <c r="M38" s="504">
        <v>2.42</v>
      </c>
      <c r="N38" s="505"/>
      <c r="O38" s="506"/>
      <c r="P38" s="507"/>
      <c r="Q38" s="108"/>
    </row>
    <row r="39" spans="1:17" ht="15" thickBot="1" x14ac:dyDescent="0.35">
      <c r="A39" s="146">
        <f t="shared" si="1"/>
        <v>12</v>
      </c>
      <c r="B39" s="150" t="s">
        <v>716</v>
      </c>
      <c r="C39" s="149"/>
      <c r="D39" s="149"/>
      <c r="E39" s="151" t="s">
        <v>207</v>
      </c>
      <c r="F39" s="454"/>
      <c r="G39" s="455"/>
      <c r="H39" s="456"/>
      <c r="I39" s="456"/>
      <c r="J39" s="456"/>
      <c r="K39" s="456"/>
      <c r="L39" s="456"/>
      <c r="M39" s="456"/>
      <c r="N39" s="456"/>
      <c r="O39" s="457"/>
      <c r="P39" s="458"/>
      <c r="Q39" s="108"/>
    </row>
    <row r="40" spans="1:17" ht="16.2" thickBot="1" x14ac:dyDescent="0.35">
      <c r="A40" s="147" t="s">
        <v>126</v>
      </c>
      <c r="B40" s="123"/>
      <c r="C40" s="124"/>
      <c r="D40" s="124"/>
      <c r="E40" s="124"/>
      <c r="F40" s="124"/>
      <c r="G40" s="125"/>
      <c r="H40" s="169"/>
      <c r="I40" s="169"/>
      <c r="J40" s="169"/>
      <c r="K40" s="126"/>
      <c r="L40" s="126"/>
      <c r="M40" s="126"/>
      <c r="N40" s="126"/>
      <c r="O40" s="126"/>
      <c r="P40" s="148"/>
      <c r="Q40" s="108"/>
    </row>
    <row r="41" spans="1:17" x14ac:dyDescent="0.3">
      <c r="A41" s="790">
        <v>1</v>
      </c>
      <c r="B41" s="459" t="s">
        <v>641</v>
      </c>
      <c r="C41" s="460">
        <v>1987</v>
      </c>
      <c r="D41" s="461" t="s">
        <v>5</v>
      </c>
      <c r="E41" s="461" t="s">
        <v>241</v>
      </c>
      <c r="F41" s="460"/>
      <c r="G41" s="785"/>
      <c r="H41" s="785"/>
      <c r="I41" s="785"/>
      <c r="J41" s="785"/>
      <c r="K41" s="462"/>
      <c r="L41" s="462"/>
      <c r="M41" s="462"/>
      <c r="N41" s="463"/>
      <c r="O41" s="464"/>
      <c r="P41" s="781" t="s">
        <v>669</v>
      </c>
      <c r="Q41" s="108"/>
    </row>
    <row r="42" spans="1:17" x14ac:dyDescent="0.3">
      <c r="A42" s="789"/>
      <c r="B42" s="429" t="s">
        <v>653</v>
      </c>
      <c r="C42" s="430">
        <v>2001</v>
      </c>
      <c r="D42" s="430" t="s">
        <v>5</v>
      </c>
      <c r="E42" s="430" t="s">
        <v>273</v>
      </c>
      <c r="F42" s="430"/>
      <c r="G42" s="784"/>
      <c r="H42" s="784"/>
      <c r="I42" s="784"/>
      <c r="J42" s="784"/>
      <c r="K42" s="431"/>
      <c r="L42" s="431"/>
      <c r="M42" s="431"/>
      <c r="N42" s="432"/>
      <c r="O42" s="433"/>
      <c r="P42" s="782"/>
      <c r="Q42" s="108"/>
    </row>
    <row r="43" spans="1:17" x14ac:dyDescent="0.3">
      <c r="A43" s="787">
        <v>2</v>
      </c>
      <c r="B43" s="423" t="s">
        <v>670</v>
      </c>
      <c r="C43" s="424">
        <v>1984</v>
      </c>
      <c r="D43" s="425"/>
      <c r="E43" s="425" t="s">
        <v>241</v>
      </c>
      <c r="F43" s="424"/>
      <c r="G43" s="783"/>
      <c r="H43" s="783"/>
      <c r="I43" s="783"/>
      <c r="J43" s="783"/>
      <c r="K43" s="426"/>
      <c r="L43" s="426"/>
      <c r="M43" s="426"/>
      <c r="N43" s="427"/>
      <c r="O43" s="428"/>
      <c r="P43" s="779" t="s">
        <v>671</v>
      </c>
      <c r="Q43" s="108"/>
    </row>
    <row r="44" spans="1:17" x14ac:dyDescent="0.3">
      <c r="A44" s="789"/>
      <c r="B44" s="429" t="s">
        <v>637</v>
      </c>
      <c r="C44" s="430">
        <v>1980</v>
      </c>
      <c r="D44" s="430" t="s">
        <v>5</v>
      </c>
      <c r="E44" s="430" t="s">
        <v>241</v>
      </c>
      <c r="F44" s="430" t="s">
        <v>672</v>
      </c>
      <c r="G44" s="784"/>
      <c r="H44" s="784"/>
      <c r="I44" s="784"/>
      <c r="J44" s="784"/>
      <c r="K44" s="431"/>
      <c r="L44" s="431"/>
      <c r="M44" s="431"/>
      <c r="N44" s="432"/>
      <c r="O44" s="433"/>
      <c r="P44" s="782"/>
      <c r="Q44" s="108"/>
    </row>
    <row r="45" spans="1:17" x14ac:dyDescent="0.3">
      <c r="A45" s="787">
        <v>3</v>
      </c>
      <c r="B45" s="423" t="s">
        <v>655</v>
      </c>
      <c r="C45" s="424">
        <v>2005</v>
      </c>
      <c r="D45" s="425" t="s">
        <v>5</v>
      </c>
      <c r="E45" s="425" t="s">
        <v>284</v>
      </c>
      <c r="F45" s="424" t="s">
        <v>656</v>
      </c>
      <c r="G45" s="783"/>
      <c r="H45" s="783"/>
      <c r="I45" s="783"/>
      <c r="J45" s="783"/>
      <c r="K45" s="426"/>
      <c r="L45" s="426"/>
      <c r="M45" s="426"/>
      <c r="N45" s="427"/>
      <c r="O45" s="428"/>
      <c r="P45" s="779"/>
      <c r="Q45" s="108"/>
    </row>
    <row r="46" spans="1:17" x14ac:dyDescent="0.3">
      <c r="A46" s="789"/>
      <c r="B46" s="429" t="s">
        <v>632</v>
      </c>
      <c r="C46" s="430">
        <v>1994</v>
      </c>
      <c r="D46" s="430" t="s">
        <v>5</v>
      </c>
      <c r="E46" s="430" t="s">
        <v>284</v>
      </c>
      <c r="F46" s="430" t="s">
        <v>633</v>
      </c>
      <c r="G46" s="784"/>
      <c r="H46" s="784"/>
      <c r="I46" s="784"/>
      <c r="J46" s="784"/>
      <c r="K46" s="431"/>
      <c r="L46" s="431"/>
      <c r="M46" s="431"/>
      <c r="N46" s="432"/>
      <c r="O46" s="433"/>
      <c r="P46" s="782"/>
      <c r="Q46" s="108"/>
    </row>
    <row r="47" spans="1:17" x14ac:dyDescent="0.3">
      <c r="A47" s="787">
        <v>4</v>
      </c>
      <c r="B47" s="423" t="s">
        <v>667</v>
      </c>
      <c r="C47" s="424">
        <v>2003</v>
      </c>
      <c r="D47" s="425">
        <v>1</v>
      </c>
      <c r="E47" s="425" t="s">
        <v>203</v>
      </c>
      <c r="F47" s="424"/>
      <c r="G47" s="783"/>
      <c r="H47" s="783"/>
      <c r="I47" s="783"/>
      <c r="J47" s="783"/>
      <c r="K47" s="426"/>
      <c r="L47" s="426"/>
      <c r="M47" s="426"/>
      <c r="N47" s="427"/>
      <c r="O47" s="428"/>
      <c r="P47" s="779" t="s">
        <v>367</v>
      </c>
      <c r="Q47" s="108"/>
    </row>
    <row r="48" spans="1:17" ht="15" thickBot="1" x14ac:dyDescent="0.35">
      <c r="A48" s="789"/>
      <c r="B48" s="465" t="s">
        <v>369</v>
      </c>
      <c r="C48" s="466">
        <v>1993</v>
      </c>
      <c r="D48" s="466" t="s">
        <v>4</v>
      </c>
      <c r="E48" s="466" t="s">
        <v>203</v>
      </c>
      <c r="F48" s="466"/>
      <c r="G48" s="786"/>
      <c r="H48" s="786"/>
      <c r="I48" s="786"/>
      <c r="J48" s="786"/>
      <c r="K48" s="467"/>
      <c r="L48" s="467"/>
      <c r="M48" s="467"/>
      <c r="N48" s="468"/>
      <c r="O48" s="469"/>
      <c r="P48" s="780" t="s">
        <v>370</v>
      </c>
      <c r="Q48" s="108"/>
    </row>
    <row r="49" spans="1:17" ht="16.2" thickBot="1" x14ac:dyDescent="0.35">
      <c r="A49" s="147" t="s">
        <v>127</v>
      </c>
      <c r="B49" s="123"/>
      <c r="C49" s="124"/>
      <c r="D49" s="124"/>
      <c r="E49" s="124"/>
      <c r="F49" s="124"/>
      <c r="G49" s="125"/>
      <c r="H49" s="169"/>
      <c r="I49" s="169"/>
      <c r="J49" s="169"/>
      <c r="K49" s="126"/>
      <c r="L49" s="126"/>
      <c r="M49" s="126"/>
      <c r="N49" s="126"/>
      <c r="O49" s="126"/>
      <c r="P49" s="148"/>
      <c r="Q49" s="108"/>
    </row>
    <row r="50" spans="1:17" s="32" customFormat="1" ht="13.2" x14ac:dyDescent="0.25">
      <c r="A50" s="790">
        <v>1</v>
      </c>
      <c r="B50" s="459" t="s">
        <v>655</v>
      </c>
      <c r="C50" s="460">
        <v>2005</v>
      </c>
      <c r="D50" s="461" t="s">
        <v>5</v>
      </c>
      <c r="E50" s="461" t="s">
        <v>284</v>
      </c>
      <c r="F50" s="460" t="s">
        <v>656</v>
      </c>
      <c r="G50" s="785"/>
      <c r="H50" s="785"/>
      <c r="I50" s="785"/>
      <c r="J50" s="785"/>
      <c r="K50" s="462"/>
      <c r="L50" s="462"/>
      <c r="M50" s="462"/>
      <c r="N50" s="463"/>
      <c r="O50" s="464"/>
      <c r="P50" s="781" t="s">
        <v>634</v>
      </c>
    </row>
    <row r="51" spans="1:17" s="32" customFormat="1" ht="13.2" x14ac:dyDescent="0.25">
      <c r="A51" s="789"/>
      <c r="B51" s="429" t="s">
        <v>673</v>
      </c>
      <c r="C51" s="430">
        <v>2008</v>
      </c>
      <c r="D51" s="430">
        <v>1</v>
      </c>
      <c r="E51" s="430" t="s">
        <v>284</v>
      </c>
      <c r="F51" s="430" t="s">
        <v>656</v>
      </c>
      <c r="G51" s="784"/>
      <c r="H51" s="784"/>
      <c r="I51" s="784"/>
      <c r="J51" s="784"/>
      <c r="K51" s="431"/>
      <c r="L51" s="431"/>
      <c r="M51" s="431"/>
      <c r="N51" s="432"/>
      <c r="O51" s="433"/>
      <c r="P51" s="782"/>
    </row>
    <row r="52" spans="1:17" s="32" customFormat="1" ht="13.2" x14ac:dyDescent="0.25">
      <c r="A52" s="787">
        <v>2</v>
      </c>
      <c r="B52" s="423" t="s">
        <v>653</v>
      </c>
      <c r="C52" s="424">
        <v>2001</v>
      </c>
      <c r="D52" s="425"/>
      <c r="E52" s="425" t="s">
        <v>273</v>
      </c>
      <c r="F52" s="424"/>
      <c r="G52" s="783"/>
      <c r="H52" s="783"/>
      <c r="I52" s="783"/>
      <c r="J52" s="783"/>
      <c r="K52" s="426"/>
      <c r="L52" s="426"/>
      <c r="M52" s="426"/>
      <c r="N52" s="427"/>
      <c r="O52" s="428"/>
      <c r="P52" s="779"/>
    </row>
    <row r="53" spans="1:17" s="32" customFormat="1" ht="13.2" x14ac:dyDescent="0.25">
      <c r="A53" s="789"/>
      <c r="B53" s="429" t="s">
        <v>512</v>
      </c>
      <c r="C53" s="430">
        <v>1986</v>
      </c>
      <c r="D53" s="430"/>
      <c r="E53" s="430" t="s">
        <v>273</v>
      </c>
      <c r="F53" s="430"/>
      <c r="G53" s="784"/>
      <c r="H53" s="784"/>
      <c r="I53" s="784"/>
      <c r="J53" s="784"/>
      <c r="K53" s="431"/>
      <c r="L53" s="431"/>
      <c r="M53" s="431"/>
      <c r="N53" s="432"/>
      <c r="O53" s="433"/>
      <c r="P53" s="782"/>
    </row>
    <row r="54" spans="1:17" x14ac:dyDescent="0.3">
      <c r="A54" s="787">
        <v>3</v>
      </c>
      <c r="B54" s="423" t="s">
        <v>667</v>
      </c>
      <c r="C54" s="424">
        <v>2003</v>
      </c>
      <c r="D54" s="425">
        <v>1</v>
      </c>
      <c r="E54" s="425" t="s">
        <v>203</v>
      </c>
      <c r="F54" s="424"/>
      <c r="G54" s="783"/>
      <c r="H54" s="783"/>
      <c r="I54" s="783"/>
      <c r="J54" s="783"/>
      <c r="K54" s="426"/>
      <c r="L54" s="426"/>
      <c r="M54" s="426"/>
      <c r="N54" s="427"/>
      <c r="O54" s="428"/>
      <c r="P54" s="779" t="s">
        <v>674</v>
      </c>
      <c r="Q54" s="108"/>
    </row>
    <row r="55" spans="1:17" ht="15" thickBot="1" x14ac:dyDescent="0.35">
      <c r="A55" s="788"/>
      <c r="B55" s="465" t="s">
        <v>374</v>
      </c>
      <c r="C55" s="466">
        <v>2003</v>
      </c>
      <c r="D55" s="466" t="s">
        <v>193</v>
      </c>
      <c r="E55" s="466" t="s">
        <v>203</v>
      </c>
      <c r="F55" s="466"/>
      <c r="G55" s="786"/>
      <c r="H55" s="786"/>
      <c r="I55" s="786"/>
      <c r="J55" s="786"/>
      <c r="K55" s="467"/>
      <c r="L55" s="467"/>
      <c r="M55" s="467"/>
      <c r="N55" s="468"/>
      <c r="O55" s="469"/>
      <c r="P55" s="780"/>
      <c r="Q55" s="108"/>
    </row>
    <row r="56" spans="1:17" x14ac:dyDescent="0.3">
      <c r="A56" s="179"/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5"/>
      <c r="Q56" s="108"/>
    </row>
    <row r="57" spans="1:17" ht="16.2" thickBot="1" x14ac:dyDescent="0.35">
      <c r="A57" s="147" t="s">
        <v>131</v>
      </c>
      <c r="B57" s="123"/>
      <c r="C57" s="124"/>
      <c r="D57" s="124"/>
      <c r="E57" s="124"/>
      <c r="F57" s="124"/>
      <c r="G57" s="125"/>
      <c r="H57" s="169"/>
      <c r="I57" s="169"/>
      <c r="J57" s="169"/>
      <c r="K57" s="126"/>
      <c r="L57" s="126"/>
      <c r="M57" s="126"/>
      <c r="N57" s="126"/>
      <c r="O57" s="126"/>
      <c r="P57" s="148"/>
      <c r="Q57" s="108"/>
    </row>
    <row r="58" spans="1:17" x14ac:dyDescent="0.3">
      <c r="A58" s="790">
        <v>1</v>
      </c>
      <c r="B58" s="459" t="s">
        <v>641</v>
      </c>
      <c r="C58" s="460">
        <v>1987</v>
      </c>
      <c r="D58" s="461" t="s">
        <v>5</v>
      </c>
      <c r="E58" s="461" t="s">
        <v>241</v>
      </c>
      <c r="F58" s="460"/>
      <c r="G58" s="785"/>
      <c r="H58" s="785"/>
      <c r="I58" s="785"/>
      <c r="J58" s="785"/>
      <c r="K58" s="462"/>
      <c r="L58" s="462"/>
      <c r="M58" s="462"/>
      <c r="N58" s="463"/>
      <c r="O58" s="464"/>
      <c r="P58" s="781" t="s">
        <v>675</v>
      </c>
      <c r="Q58" s="108"/>
    </row>
    <row r="59" spans="1:17" x14ac:dyDescent="0.3">
      <c r="A59" s="789"/>
      <c r="B59" s="429" t="s">
        <v>637</v>
      </c>
      <c r="C59" s="430">
        <v>1980</v>
      </c>
      <c r="D59" s="430" t="s">
        <v>5</v>
      </c>
      <c r="E59" s="430" t="s">
        <v>241</v>
      </c>
      <c r="F59" s="430" t="s">
        <v>672</v>
      </c>
      <c r="G59" s="784"/>
      <c r="H59" s="784"/>
      <c r="I59" s="784"/>
      <c r="J59" s="784"/>
      <c r="K59" s="431"/>
      <c r="L59" s="431"/>
      <c r="M59" s="431"/>
      <c r="N59" s="432"/>
      <c r="O59" s="433"/>
      <c r="P59" s="782"/>
      <c r="Q59" s="108"/>
    </row>
    <row r="60" spans="1:17" x14ac:dyDescent="0.3">
      <c r="A60" s="787">
        <v>2</v>
      </c>
      <c r="B60" s="423" t="s">
        <v>676</v>
      </c>
      <c r="C60" s="424">
        <v>1996</v>
      </c>
      <c r="D60" s="425" t="s">
        <v>4</v>
      </c>
      <c r="E60" s="425" t="s">
        <v>203</v>
      </c>
      <c r="F60" s="424"/>
      <c r="G60" s="783"/>
      <c r="H60" s="783"/>
      <c r="I60" s="783"/>
      <c r="J60" s="783"/>
      <c r="K60" s="426"/>
      <c r="L60" s="426"/>
      <c r="M60" s="426"/>
      <c r="N60" s="427"/>
      <c r="O60" s="428"/>
      <c r="P60" s="779" t="s">
        <v>370</v>
      </c>
      <c r="Q60" s="108"/>
    </row>
    <row r="61" spans="1:17" x14ac:dyDescent="0.3">
      <c r="A61" s="789"/>
      <c r="B61" s="429" t="s">
        <v>369</v>
      </c>
      <c r="C61" s="430">
        <v>1993</v>
      </c>
      <c r="D61" s="430" t="s">
        <v>4</v>
      </c>
      <c r="E61" s="430" t="s">
        <v>203</v>
      </c>
      <c r="F61" s="430"/>
      <c r="G61" s="784"/>
      <c r="H61" s="784"/>
      <c r="I61" s="784"/>
      <c r="J61" s="784"/>
      <c r="K61" s="431"/>
      <c r="L61" s="431"/>
      <c r="M61" s="431"/>
      <c r="N61" s="432"/>
      <c r="O61" s="433"/>
      <c r="P61" s="782" t="s">
        <v>370</v>
      </c>
      <c r="Q61" s="108"/>
    </row>
    <row r="62" spans="1:17" x14ac:dyDescent="0.3">
      <c r="A62" s="787">
        <v>3</v>
      </c>
      <c r="B62" s="423" t="s">
        <v>677</v>
      </c>
      <c r="C62" s="424">
        <v>2000</v>
      </c>
      <c r="D62" s="425">
        <v>1</v>
      </c>
      <c r="E62" s="425" t="s">
        <v>284</v>
      </c>
      <c r="F62" s="424" t="s">
        <v>456</v>
      </c>
      <c r="G62" s="783"/>
      <c r="H62" s="783"/>
      <c r="I62" s="783"/>
      <c r="J62" s="783"/>
      <c r="K62" s="426"/>
      <c r="L62" s="426"/>
      <c r="M62" s="426"/>
      <c r="N62" s="427"/>
      <c r="O62" s="428"/>
      <c r="P62" s="779" t="s">
        <v>614</v>
      </c>
      <c r="Q62" s="108"/>
    </row>
    <row r="63" spans="1:17" ht="15" thickBot="1" x14ac:dyDescent="0.35">
      <c r="A63" s="788"/>
      <c r="B63" s="465" t="s">
        <v>678</v>
      </c>
      <c r="C63" s="466">
        <v>1993</v>
      </c>
      <c r="D63" s="466" t="s">
        <v>5</v>
      </c>
      <c r="E63" s="466" t="s">
        <v>284</v>
      </c>
      <c r="F63" s="466" t="s">
        <v>456</v>
      </c>
      <c r="G63" s="786"/>
      <c r="H63" s="786"/>
      <c r="I63" s="786"/>
      <c r="J63" s="786"/>
      <c r="K63" s="467"/>
      <c r="L63" s="467"/>
      <c r="M63" s="467"/>
      <c r="N63" s="468"/>
      <c r="O63" s="469"/>
      <c r="P63" s="780" t="s">
        <v>679</v>
      </c>
      <c r="Q63" s="108"/>
    </row>
    <row r="64" spans="1:17" x14ac:dyDescent="0.3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</row>
    <row r="65" spans="1:17" x14ac:dyDescent="0.3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</row>
    <row r="66" spans="1:17" s="32" customFormat="1" ht="13.2" x14ac:dyDescent="0.25">
      <c r="A66" s="195"/>
      <c r="B66" s="192" t="s">
        <v>16</v>
      </c>
      <c r="C66" s="295"/>
      <c r="D66" s="295"/>
      <c r="E66" s="750" t="s">
        <v>254</v>
      </c>
      <c r="F66" s="750"/>
      <c r="G66" s="750"/>
      <c r="H66" s="192" t="s">
        <v>92</v>
      </c>
      <c r="I66" s="195"/>
      <c r="J66" s="295"/>
      <c r="K66" s="295"/>
      <c r="L66" s="751" t="s">
        <v>259</v>
      </c>
      <c r="M66" s="710"/>
      <c r="N66" s="710"/>
      <c r="O66" s="710"/>
      <c r="P66" s="295"/>
      <c r="Q66" s="195"/>
    </row>
    <row r="67" spans="1:17" s="32" customFormat="1" ht="13.8" customHeight="1" x14ac:dyDescent="0.25">
      <c r="A67" s="195"/>
      <c r="B67" s="192"/>
      <c r="C67" s="295"/>
      <c r="D67" s="295"/>
      <c r="E67" s="197"/>
      <c r="F67" s="195"/>
      <c r="G67" s="196"/>
      <c r="H67" s="192"/>
      <c r="I67" s="195"/>
      <c r="J67" s="295"/>
      <c r="K67" s="295"/>
      <c r="L67" s="295"/>
      <c r="M67" s="295"/>
      <c r="N67" s="295"/>
      <c r="O67" s="195"/>
      <c r="P67" s="194"/>
      <c r="Q67" s="195"/>
    </row>
    <row r="68" spans="1:17" s="32" customFormat="1" ht="25.8" customHeight="1" x14ac:dyDescent="0.25">
      <c r="A68" s="195"/>
      <c r="B68" s="192" t="s">
        <v>17</v>
      </c>
      <c r="C68" s="295"/>
      <c r="D68" s="295"/>
      <c r="E68" s="750" t="s">
        <v>255</v>
      </c>
      <c r="F68" s="750"/>
      <c r="G68" s="750"/>
      <c r="H68" s="192" t="s">
        <v>93</v>
      </c>
      <c r="I68" s="195"/>
      <c r="J68" s="295"/>
      <c r="K68" s="295"/>
      <c r="L68" s="751" t="s">
        <v>260</v>
      </c>
      <c r="M68" s="710"/>
      <c r="N68" s="710"/>
      <c r="O68" s="710"/>
      <c r="P68" s="194"/>
      <c r="Q68" s="195"/>
    </row>
    <row r="69" spans="1:17" x14ac:dyDescent="0.3">
      <c r="Q69" s="108"/>
    </row>
  </sheetData>
  <sortState xmlns:xlrd2="http://schemas.microsoft.com/office/spreadsheetml/2017/richdata2" ref="B28:P29">
    <sortCondition ref="N28:N29"/>
  </sortState>
  <mergeCells count="76">
    <mergeCell ref="A45:A46"/>
    <mergeCell ref="A47:A48"/>
    <mergeCell ref="H43:H44"/>
    <mergeCell ref="G43:G44"/>
    <mergeCell ref="J43:J44"/>
    <mergeCell ref="I43:I44"/>
    <mergeCell ref="A43:A44"/>
    <mergeCell ref="G41:G42"/>
    <mergeCell ref="I41:I42"/>
    <mergeCell ref="J41:J42"/>
    <mergeCell ref="A1:P1"/>
    <mergeCell ref="A2:P2"/>
    <mergeCell ref="A4:P4"/>
    <mergeCell ref="A5:P5"/>
    <mergeCell ref="E7:L7"/>
    <mergeCell ref="A8:C8"/>
    <mergeCell ref="A9:C9"/>
    <mergeCell ref="A3:P3"/>
    <mergeCell ref="A41:A42"/>
    <mergeCell ref="A50:A51"/>
    <mergeCell ref="G50:G51"/>
    <mergeCell ref="H50:H51"/>
    <mergeCell ref="I50:I51"/>
    <mergeCell ref="J50:J51"/>
    <mergeCell ref="A52:A53"/>
    <mergeCell ref="G52:G53"/>
    <mergeCell ref="H52:H53"/>
    <mergeCell ref="I52:I53"/>
    <mergeCell ref="J52:J53"/>
    <mergeCell ref="A54:A55"/>
    <mergeCell ref="G54:G55"/>
    <mergeCell ref="H54:H55"/>
    <mergeCell ref="I54:I55"/>
    <mergeCell ref="J54:J55"/>
    <mergeCell ref="A60:A61"/>
    <mergeCell ref="A58:A59"/>
    <mergeCell ref="G58:G59"/>
    <mergeCell ref="H58:H59"/>
    <mergeCell ref="I58:I59"/>
    <mergeCell ref="A62:A63"/>
    <mergeCell ref="G62:G63"/>
    <mergeCell ref="H62:H63"/>
    <mergeCell ref="I62:I63"/>
    <mergeCell ref="J62:J63"/>
    <mergeCell ref="E66:G66"/>
    <mergeCell ref="L66:O66"/>
    <mergeCell ref="E68:G68"/>
    <mergeCell ref="L68:O68"/>
    <mergeCell ref="P41:P42"/>
    <mergeCell ref="P43:P44"/>
    <mergeCell ref="G45:G46"/>
    <mergeCell ref="H45:H46"/>
    <mergeCell ref="I45:I46"/>
    <mergeCell ref="J45:J46"/>
    <mergeCell ref="P45:P46"/>
    <mergeCell ref="G47:G48"/>
    <mergeCell ref="H47:H48"/>
    <mergeCell ref="I47:I48"/>
    <mergeCell ref="J47:J48"/>
    <mergeCell ref="P47:P48"/>
    <mergeCell ref="P62:P63"/>
    <mergeCell ref="E11:K11"/>
    <mergeCell ref="E8:K8"/>
    <mergeCell ref="E9:K9"/>
    <mergeCell ref="E10:K10"/>
    <mergeCell ref="P50:P51"/>
    <mergeCell ref="P52:P53"/>
    <mergeCell ref="P54:P55"/>
    <mergeCell ref="P58:P59"/>
    <mergeCell ref="G60:G61"/>
    <mergeCell ref="H60:H61"/>
    <mergeCell ref="I60:I61"/>
    <mergeCell ref="J60:J61"/>
    <mergeCell ref="P60:P61"/>
    <mergeCell ref="J58:J59"/>
    <mergeCell ref="H41:H42"/>
  </mergeCells>
  <printOptions horizontalCentered="1"/>
  <pageMargins left="0.59055118110236227" right="0.19685039370078741" top="0.59055118110236227" bottom="0.74803149606299213" header="0.51181102362204722" footer="0.51181102362204722"/>
  <pageSetup paperSize="9" scale="54" firstPageNumber="0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8" tint="-0.249977111117893"/>
    <pageSetUpPr fitToPage="1"/>
  </sheetPr>
  <dimension ref="A1:AG64"/>
  <sheetViews>
    <sheetView view="pageBreakPreview" zoomScale="90" zoomScaleNormal="55" zoomScaleSheetLayoutView="90" workbookViewId="0">
      <selection activeCell="AH31" sqref="AH1:AH1048576"/>
    </sheetView>
  </sheetViews>
  <sheetFormatPr defaultColWidth="2.33203125" defaultRowHeight="13.2" x14ac:dyDescent="0.25"/>
  <cols>
    <col min="1" max="1" width="6.88671875" customWidth="1"/>
    <col min="2" max="2" width="26.109375" customWidth="1"/>
    <col min="3" max="5" width="4.6640625" style="6" customWidth="1"/>
    <col min="6" max="6" width="4.6640625" customWidth="1"/>
    <col min="7" max="7" width="4.6640625" style="141" customWidth="1"/>
    <col min="8" max="8" width="4.6640625" customWidth="1"/>
    <col min="9" max="9" width="4.6640625" style="141" customWidth="1"/>
    <col min="10" max="10" width="4.6640625" customWidth="1"/>
    <col min="11" max="11" width="4.6640625" style="141" customWidth="1"/>
    <col min="12" max="12" width="4.6640625" customWidth="1"/>
    <col min="13" max="13" width="4.6640625" style="141" customWidth="1"/>
    <col min="14" max="14" width="4.6640625" customWidth="1"/>
    <col min="15" max="15" width="4.6640625" style="141" customWidth="1"/>
    <col min="16" max="16" width="4.6640625" customWidth="1"/>
    <col min="17" max="17" width="4.6640625" style="141" customWidth="1"/>
    <col min="18" max="18" width="4.6640625" style="6" customWidth="1"/>
    <col min="19" max="19" width="4.6640625" style="141" customWidth="1"/>
    <col min="20" max="20" width="4.6640625" style="6" customWidth="1"/>
    <col min="21" max="21" width="8.88671875" style="141" customWidth="1"/>
    <col min="22" max="22" width="4.6640625" style="6" customWidth="1"/>
    <col min="23" max="25" width="4.6640625" customWidth="1"/>
    <col min="26" max="26" width="4.6640625" style="6" customWidth="1"/>
    <col min="27" max="27" width="4.6640625" customWidth="1"/>
    <col min="28" max="28" width="4.6640625" style="6" customWidth="1"/>
    <col min="29" max="29" width="4.6640625" customWidth="1"/>
    <col min="30" max="30" width="4.6640625" style="6" customWidth="1"/>
    <col min="31" max="31" width="4.6640625" customWidth="1"/>
    <col min="32" max="32" width="9.109375" style="99" customWidth="1"/>
    <col min="33" max="227" width="9.109375" customWidth="1"/>
    <col min="228" max="228" width="5.5546875" customWidth="1"/>
    <col min="229" max="229" width="26.109375" customWidth="1"/>
    <col min="230" max="230" width="3.109375" customWidth="1"/>
    <col min="231" max="231" width="1.5546875" customWidth="1"/>
    <col min="232" max="232" width="0" hidden="1" customWidth="1"/>
    <col min="233" max="233" width="3.109375" customWidth="1"/>
    <col min="234" max="234" width="2.33203125" customWidth="1"/>
    <col min="235" max="235" width="0.6640625" customWidth="1"/>
    <col min="236" max="236" width="3.5546875" customWidth="1"/>
    <col min="237" max="237" width="1.109375" customWidth="1"/>
    <col min="238" max="238" width="3.109375" customWidth="1"/>
    <col min="239" max="239" width="2.88671875" customWidth="1"/>
    <col min="240" max="241" width="2.33203125" customWidth="1"/>
    <col min="242" max="242" width="2.6640625" customWidth="1"/>
  </cols>
  <sheetData>
    <row r="1" spans="1:33" s="32" customFormat="1" x14ac:dyDescent="0.25">
      <c r="A1" s="816" t="s">
        <v>30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16"/>
      <c r="AC1" s="816"/>
      <c r="AD1" s="816"/>
      <c r="AE1" s="816"/>
      <c r="AF1" s="816"/>
    </row>
    <row r="2" spans="1:33" s="32" customFormat="1" x14ac:dyDescent="0.25">
      <c r="A2" s="816" t="s">
        <v>265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6"/>
      <c r="AF2" s="816"/>
    </row>
    <row r="3" spans="1:33" s="32" customFormat="1" x14ac:dyDescent="0.25">
      <c r="A3" s="816" t="s">
        <v>256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  <c r="AF3" s="816"/>
    </row>
    <row r="4" spans="1:33" s="32" customFormat="1" ht="12.75" customHeight="1" x14ac:dyDescent="0.25">
      <c r="A4" s="816" t="s">
        <v>94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6"/>
      <c r="AA4" s="816"/>
      <c r="AB4" s="816"/>
      <c r="AC4" s="816"/>
      <c r="AD4" s="816"/>
      <c r="AE4" s="816"/>
      <c r="AF4" s="816"/>
    </row>
    <row r="5" spans="1:33" s="32" customFormat="1" x14ac:dyDescent="0.25">
      <c r="A5" s="816" t="s">
        <v>257</v>
      </c>
      <c r="B5" s="816"/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6"/>
      <c r="AA5" s="816"/>
      <c r="AB5" s="816"/>
      <c r="AC5" s="816"/>
      <c r="AD5" s="816"/>
      <c r="AE5" s="816"/>
      <c r="AF5" s="816"/>
    </row>
    <row r="6" spans="1:33" s="32" customFormat="1" x14ac:dyDescent="0.25">
      <c r="A6" s="771"/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157"/>
      <c r="P6" s="33"/>
      <c r="Q6" s="157"/>
      <c r="R6" s="5"/>
      <c r="S6" s="157"/>
      <c r="T6" s="5"/>
      <c r="U6" s="157"/>
      <c r="V6" s="5"/>
      <c r="W6" s="33"/>
      <c r="X6" s="33"/>
      <c r="Y6" s="33"/>
      <c r="Z6" s="5"/>
      <c r="AA6" s="33"/>
      <c r="AB6" s="5"/>
      <c r="AC6" s="33"/>
      <c r="AD6" s="5"/>
      <c r="AE6" s="33"/>
      <c r="AF6" s="1"/>
    </row>
    <row r="7" spans="1:33" s="32" customFormat="1" ht="18" customHeight="1" x14ac:dyDescent="0.3">
      <c r="A7" s="100"/>
      <c r="B7" s="100"/>
      <c r="C7" s="100"/>
      <c r="D7" s="104"/>
      <c r="E7" s="94"/>
      <c r="F7" s="762" t="s">
        <v>85</v>
      </c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2"/>
      <c r="Y7" s="95"/>
      <c r="Z7" s="96"/>
      <c r="AA7" s="95"/>
      <c r="AB7" s="96"/>
      <c r="AC7" s="33"/>
      <c r="AD7" s="5"/>
      <c r="AE7" s="33"/>
      <c r="AF7" s="1"/>
    </row>
    <row r="8" spans="1:33" s="32" customFormat="1" ht="15.6" x14ac:dyDescent="0.25">
      <c r="A8" s="684" t="s">
        <v>195</v>
      </c>
      <c r="B8" s="684"/>
      <c r="C8" s="684"/>
      <c r="D8" s="810" t="s">
        <v>271</v>
      </c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1"/>
      <c r="AC8" s="811"/>
      <c r="AD8" s="97"/>
      <c r="AE8" s="97"/>
      <c r="AF8" s="1"/>
    </row>
    <row r="9" spans="1:33" s="32" customFormat="1" ht="15.6" x14ac:dyDescent="0.25">
      <c r="A9" s="680" t="s">
        <v>197</v>
      </c>
      <c r="B9" s="680"/>
      <c r="C9" s="681"/>
      <c r="D9" s="102"/>
      <c r="E9" s="97"/>
      <c r="F9" s="815" t="s">
        <v>258</v>
      </c>
      <c r="G9" s="815"/>
      <c r="H9" s="815"/>
      <c r="I9" s="815"/>
      <c r="J9" s="815"/>
      <c r="K9" s="815"/>
      <c r="L9" s="815"/>
      <c r="M9" s="815"/>
      <c r="N9" s="815"/>
      <c r="O9" s="815"/>
      <c r="P9" s="815"/>
      <c r="Q9" s="815"/>
      <c r="R9" s="815"/>
      <c r="S9" s="815"/>
      <c r="T9" s="815"/>
      <c r="U9" s="815"/>
      <c r="V9" s="815"/>
      <c r="W9" s="815"/>
      <c r="X9" s="815"/>
      <c r="Y9" s="95"/>
      <c r="Z9" s="96"/>
      <c r="AA9" s="95"/>
      <c r="AB9" s="96"/>
      <c r="AC9" s="33"/>
      <c r="AD9" s="5"/>
      <c r="AE9" s="33"/>
      <c r="AF9" s="1"/>
    </row>
    <row r="10" spans="1:33" s="32" customFormat="1" ht="13.95" customHeight="1" thickBot="1" x14ac:dyDescent="0.3">
      <c r="E10" s="772"/>
      <c r="F10" s="772"/>
      <c r="G10" s="772"/>
      <c r="H10" s="772"/>
      <c r="I10" s="772"/>
      <c r="J10" s="772"/>
      <c r="K10" s="772"/>
      <c r="L10" s="772"/>
      <c r="M10" s="774"/>
      <c r="N10" s="774"/>
      <c r="O10" s="160"/>
      <c r="P10" s="22"/>
      <c r="Q10" s="160"/>
      <c r="R10" s="22"/>
      <c r="S10" s="160"/>
      <c r="T10" s="22"/>
      <c r="U10" s="160"/>
      <c r="V10" s="13"/>
      <c r="W10" s="13"/>
      <c r="X10" s="13"/>
      <c r="Y10" s="14"/>
      <c r="Z10" s="14"/>
      <c r="AA10" s="103"/>
      <c r="AB10" s="99"/>
      <c r="AC10" s="99"/>
      <c r="AD10" s="5"/>
      <c r="AE10" s="33"/>
      <c r="AF10" s="1"/>
    </row>
    <row r="11" spans="1:33" s="32" customFormat="1" ht="33" customHeight="1" thickBot="1" x14ac:dyDescent="0.3">
      <c r="A11" s="803" t="s">
        <v>6</v>
      </c>
      <c r="B11" s="808" t="s">
        <v>24</v>
      </c>
      <c r="C11" s="805" t="s">
        <v>27</v>
      </c>
      <c r="D11" s="806"/>
      <c r="E11" s="806"/>
      <c r="F11" s="807"/>
      <c r="G11" s="805" t="s">
        <v>26</v>
      </c>
      <c r="H11" s="806"/>
      <c r="I11" s="806"/>
      <c r="J11" s="807"/>
      <c r="K11" s="793" t="s">
        <v>28</v>
      </c>
      <c r="L11" s="794"/>
      <c r="M11" s="794"/>
      <c r="N11" s="794"/>
      <c r="O11" s="795"/>
      <c r="P11" s="795"/>
      <c r="Q11" s="795"/>
      <c r="R11" s="795"/>
      <c r="S11" s="812"/>
      <c r="T11" s="812"/>
      <c r="U11" s="812"/>
      <c r="V11" s="793" t="s">
        <v>29</v>
      </c>
      <c r="W11" s="794"/>
      <c r="X11" s="794"/>
      <c r="Y11" s="794"/>
      <c r="Z11" s="795"/>
      <c r="AA11" s="795"/>
      <c r="AB11" s="795"/>
      <c r="AC11" s="795"/>
      <c r="AD11" s="796"/>
      <c r="AE11" s="796"/>
      <c r="AF11" s="801" t="s">
        <v>23</v>
      </c>
    </row>
    <row r="12" spans="1:33" ht="18" customHeight="1" thickBot="1" x14ac:dyDescent="0.3">
      <c r="A12" s="804"/>
      <c r="B12" s="809"/>
      <c r="C12" s="813">
        <v>63</v>
      </c>
      <c r="D12" s="797"/>
      <c r="E12" s="798" t="s">
        <v>133</v>
      </c>
      <c r="F12" s="797"/>
      <c r="G12" s="799">
        <v>63</v>
      </c>
      <c r="H12" s="814"/>
      <c r="I12" s="798" t="s">
        <v>133</v>
      </c>
      <c r="J12" s="797"/>
      <c r="K12" s="813">
        <v>63</v>
      </c>
      <c r="L12" s="797"/>
      <c r="M12" s="799">
        <v>68</v>
      </c>
      <c r="N12" s="797"/>
      <c r="O12" s="799">
        <v>73</v>
      </c>
      <c r="P12" s="797"/>
      <c r="Q12" s="798">
        <v>85</v>
      </c>
      <c r="R12" s="797"/>
      <c r="S12" s="793" t="s">
        <v>73</v>
      </c>
      <c r="T12" s="794"/>
      <c r="U12" s="209" t="s">
        <v>114</v>
      </c>
      <c r="V12" s="797">
        <v>63</v>
      </c>
      <c r="W12" s="797"/>
      <c r="X12" s="799">
        <v>68</v>
      </c>
      <c r="Y12" s="797"/>
      <c r="Z12" s="799">
        <v>73</v>
      </c>
      <c r="AA12" s="797"/>
      <c r="AB12" s="798">
        <v>85</v>
      </c>
      <c r="AC12" s="797"/>
      <c r="AD12" s="798" t="s">
        <v>73</v>
      </c>
      <c r="AE12" s="797"/>
      <c r="AF12" s="802"/>
      <c r="AG12" s="32"/>
    </row>
    <row r="13" spans="1:33" s="15" customFormat="1" x14ac:dyDescent="0.25">
      <c r="A13" s="214">
        <v>1</v>
      </c>
      <c r="B13" s="666" t="s">
        <v>273</v>
      </c>
      <c r="C13" s="215">
        <v>15</v>
      </c>
      <c r="D13" s="216"/>
      <c r="E13" s="217">
        <v>18</v>
      </c>
      <c r="F13" s="216"/>
      <c r="G13" s="217"/>
      <c r="H13" s="218"/>
      <c r="I13" s="217"/>
      <c r="J13" s="219"/>
      <c r="K13" s="667">
        <v>16</v>
      </c>
      <c r="L13" s="668">
        <v>12</v>
      </c>
      <c r="M13" s="217"/>
      <c r="N13" s="216"/>
      <c r="O13" s="669">
        <v>15</v>
      </c>
      <c r="P13" s="216"/>
      <c r="Q13" s="669">
        <v>16</v>
      </c>
      <c r="R13" s="668">
        <v>9</v>
      </c>
      <c r="S13" s="669"/>
      <c r="T13" s="668"/>
      <c r="U13" s="670">
        <v>18</v>
      </c>
      <c r="V13" s="216"/>
      <c r="W13" s="216"/>
      <c r="X13" s="217"/>
      <c r="Y13" s="216"/>
      <c r="Z13" s="217"/>
      <c r="AA13" s="216"/>
      <c r="AB13" s="217"/>
      <c r="AC13" s="216"/>
      <c r="AD13" s="217"/>
      <c r="AE13" s="216"/>
      <c r="AF13" s="220">
        <f t="shared" ref="AF13:AF54" si="0">SUM(C13:AE13)</f>
        <v>119</v>
      </c>
      <c r="AG13" s="32"/>
    </row>
    <row r="14" spans="1:33" s="15" customFormat="1" x14ac:dyDescent="0.25">
      <c r="A14" s="221">
        <f>A13+1</f>
        <v>2</v>
      </c>
      <c r="B14" s="258" t="s">
        <v>203</v>
      </c>
      <c r="C14" s="152">
        <v>18</v>
      </c>
      <c r="D14" s="166">
        <v>14</v>
      </c>
      <c r="E14" s="92"/>
      <c r="F14" s="166"/>
      <c r="G14" s="92"/>
      <c r="H14" s="212"/>
      <c r="I14" s="92"/>
      <c r="J14" s="213"/>
      <c r="K14" s="526">
        <v>9</v>
      </c>
      <c r="L14" s="527"/>
      <c r="M14" s="528">
        <v>20</v>
      </c>
      <c r="N14" s="527">
        <v>25</v>
      </c>
      <c r="O14" s="528">
        <v>20</v>
      </c>
      <c r="P14" s="166"/>
      <c r="Q14" s="528"/>
      <c r="R14" s="527"/>
      <c r="S14" s="92"/>
      <c r="T14" s="166"/>
      <c r="U14" s="529">
        <v>8</v>
      </c>
      <c r="V14" s="166"/>
      <c r="W14" s="166"/>
      <c r="X14" s="92"/>
      <c r="Y14" s="166"/>
      <c r="Z14" s="92"/>
      <c r="AA14" s="166"/>
      <c r="AB14" s="92"/>
      <c r="AC14" s="166"/>
      <c r="AD14" s="92"/>
      <c r="AE14" s="166"/>
      <c r="AF14" s="106">
        <f t="shared" si="0"/>
        <v>114</v>
      </c>
      <c r="AG14" s="32"/>
    </row>
    <row r="15" spans="1:33" s="15" customFormat="1" x14ac:dyDescent="0.25">
      <c r="A15" s="221">
        <f t="shared" ref="A15:A54" si="1">A14+1</f>
        <v>3</v>
      </c>
      <c r="B15" s="245" t="s">
        <v>149</v>
      </c>
      <c r="C15" s="152">
        <v>20</v>
      </c>
      <c r="D15" s="166"/>
      <c r="E15" s="92">
        <v>20</v>
      </c>
      <c r="F15" s="166"/>
      <c r="G15" s="92"/>
      <c r="H15" s="212"/>
      <c r="I15" s="92"/>
      <c r="J15" s="213"/>
      <c r="K15" s="152"/>
      <c r="L15" s="166"/>
      <c r="M15" s="528">
        <v>12</v>
      </c>
      <c r="N15" s="166"/>
      <c r="O15" s="92"/>
      <c r="P15" s="166"/>
      <c r="Q15" s="528">
        <v>6</v>
      </c>
      <c r="R15" s="527">
        <v>5</v>
      </c>
      <c r="S15" s="528">
        <v>13</v>
      </c>
      <c r="T15" s="527">
        <v>11</v>
      </c>
      <c r="U15" s="529">
        <v>9</v>
      </c>
      <c r="V15" s="166"/>
      <c r="W15" s="166"/>
      <c r="X15" s="92"/>
      <c r="Y15" s="166"/>
      <c r="Z15" s="92"/>
      <c r="AA15" s="166"/>
      <c r="AB15" s="92"/>
      <c r="AC15" s="166"/>
      <c r="AD15" s="92"/>
      <c r="AE15" s="166"/>
      <c r="AF15" s="106">
        <f t="shared" si="0"/>
        <v>96</v>
      </c>
      <c r="AG15" s="32"/>
    </row>
    <row r="16" spans="1:33" s="15" customFormat="1" ht="13.8" x14ac:dyDescent="0.25">
      <c r="A16" s="221">
        <f t="shared" si="1"/>
        <v>4</v>
      </c>
      <c r="B16" s="324" t="s">
        <v>286</v>
      </c>
      <c r="C16" s="152"/>
      <c r="D16" s="166"/>
      <c r="E16" s="92">
        <v>10</v>
      </c>
      <c r="F16" s="166">
        <v>8</v>
      </c>
      <c r="G16" s="92"/>
      <c r="H16" s="212"/>
      <c r="I16" s="92"/>
      <c r="J16" s="213"/>
      <c r="K16" s="526">
        <v>14</v>
      </c>
      <c r="L16" s="166"/>
      <c r="M16" s="528">
        <v>10</v>
      </c>
      <c r="N16" s="166"/>
      <c r="O16" s="528">
        <v>16</v>
      </c>
      <c r="P16" s="166"/>
      <c r="Q16" s="528">
        <v>14</v>
      </c>
      <c r="R16" s="166"/>
      <c r="S16" s="528">
        <v>10</v>
      </c>
      <c r="T16" s="166"/>
      <c r="U16" s="529">
        <v>13</v>
      </c>
      <c r="V16" s="166"/>
      <c r="W16" s="166"/>
      <c r="X16" s="92"/>
      <c r="Y16" s="166"/>
      <c r="Z16" s="92"/>
      <c r="AA16" s="166"/>
      <c r="AB16" s="92"/>
      <c r="AC16" s="166"/>
      <c r="AD16" s="92"/>
      <c r="AE16" s="166"/>
      <c r="AF16" s="106">
        <f t="shared" si="0"/>
        <v>95</v>
      </c>
      <c r="AG16" s="32"/>
    </row>
    <row r="17" spans="1:33" s="15" customFormat="1" ht="13.8" x14ac:dyDescent="0.25">
      <c r="A17" s="221">
        <f t="shared" si="1"/>
        <v>5</v>
      </c>
      <c r="B17" s="324" t="s">
        <v>207</v>
      </c>
      <c r="C17" s="152"/>
      <c r="D17" s="166"/>
      <c r="E17" s="92">
        <v>16</v>
      </c>
      <c r="F17" s="166">
        <v>13</v>
      </c>
      <c r="G17" s="92"/>
      <c r="H17" s="212"/>
      <c r="I17" s="92"/>
      <c r="J17" s="213"/>
      <c r="K17" s="526">
        <v>18</v>
      </c>
      <c r="L17" s="166"/>
      <c r="M17" s="92"/>
      <c r="N17" s="166"/>
      <c r="O17" s="92"/>
      <c r="P17" s="166"/>
      <c r="Q17" s="528">
        <v>20</v>
      </c>
      <c r="R17" s="166"/>
      <c r="S17" s="528">
        <v>8</v>
      </c>
      <c r="T17" s="166"/>
      <c r="U17" s="529">
        <v>14</v>
      </c>
      <c r="V17" s="166"/>
      <c r="W17" s="166"/>
      <c r="X17" s="92"/>
      <c r="Y17" s="166"/>
      <c r="Z17" s="92"/>
      <c r="AA17" s="166"/>
      <c r="AB17" s="92"/>
      <c r="AC17" s="166"/>
      <c r="AD17" s="92"/>
      <c r="AE17" s="166"/>
      <c r="AF17" s="106">
        <f t="shared" si="0"/>
        <v>89</v>
      </c>
      <c r="AG17" s="32"/>
    </row>
    <row r="18" spans="1:33" s="15" customFormat="1" x14ac:dyDescent="0.25">
      <c r="A18" s="221">
        <f t="shared" si="1"/>
        <v>6</v>
      </c>
      <c r="B18" s="258" t="s">
        <v>292</v>
      </c>
      <c r="C18" s="152"/>
      <c r="D18" s="166"/>
      <c r="E18" s="92">
        <v>7</v>
      </c>
      <c r="F18" s="166"/>
      <c r="G18" s="92"/>
      <c r="H18" s="212"/>
      <c r="I18" s="92"/>
      <c r="J18" s="213"/>
      <c r="K18" s="152"/>
      <c r="L18" s="166"/>
      <c r="M18" s="528">
        <v>16</v>
      </c>
      <c r="N18" s="166"/>
      <c r="O18" s="528">
        <v>10</v>
      </c>
      <c r="P18" s="166"/>
      <c r="Q18" s="528">
        <v>13</v>
      </c>
      <c r="R18" s="166"/>
      <c r="S18" s="528">
        <v>15</v>
      </c>
      <c r="T18" s="527">
        <v>7</v>
      </c>
      <c r="U18" s="529">
        <v>12</v>
      </c>
      <c r="V18" s="166"/>
      <c r="W18" s="166"/>
      <c r="X18" s="92"/>
      <c r="Y18" s="166"/>
      <c r="Z18" s="92"/>
      <c r="AA18" s="166"/>
      <c r="AB18" s="92"/>
      <c r="AC18" s="166"/>
      <c r="AD18" s="92"/>
      <c r="AE18" s="166"/>
      <c r="AF18" s="106">
        <f t="shared" si="0"/>
        <v>80</v>
      </c>
      <c r="AG18" s="32"/>
    </row>
    <row r="19" spans="1:33" s="15" customFormat="1" ht="13.8" x14ac:dyDescent="0.25">
      <c r="A19" s="221">
        <f t="shared" si="1"/>
        <v>7</v>
      </c>
      <c r="B19" s="324" t="s">
        <v>283</v>
      </c>
      <c r="C19" s="152"/>
      <c r="D19" s="166"/>
      <c r="E19" s="92"/>
      <c r="F19" s="166"/>
      <c r="G19" s="92"/>
      <c r="H19" s="212"/>
      <c r="I19" s="92"/>
      <c r="J19" s="213"/>
      <c r="K19" s="526">
        <v>20</v>
      </c>
      <c r="L19" s="166"/>
      <c r="M19" s="92"/>
      <c r="N19" s="166"/>
      <c r="O19" s="528">
        <v>7</v>
      </c>
      <c r="P19" s="166"/>
      <c r="Q19" s="92"/>
      <c r="R19" s="166"/>
      <c r="S19" s="528">
        <v>16</v>
      </c>
      <c r="T19" s="166"/>
      <c r="U19" s="529">
        <v>20</v>
      </c>
      <c r="V19" s="166"/>
      <c r="W19" s="166"/>
      <c r="X19" s="92"/>
      <c r="Y19" s="166"/>
      <c r="Z19" s="92"/>
      <c r="AA19" s="166"/>
      <c r="AB19" s="92"/>
      <c r="AC19" s="166"/>
      <c r="AD19" s="92"/>
      <c r="AE19" s="166"/>
      <c r="AF19" s="106">
        <f t="shared" si="0"/>
        <v>63</v>
      </c>
      <c r="AG19" s="32"/>
    </row>
    <row r="20" spans="1:33" s="15" customFormat="1" x14ac:dyDescent="0.25">
      <c r="A20" s="221">
        <f t="shared" si="1"/>
        <v>8</v>
      </c>
      <c r="B20" s="245" t="s">
        <v>219</v>
      </c>
      <c r="C20" s="152">
        <v>16</v>
      </c>
      <c r="D20" s="166"/>
      <c r="E20" s="92">
        <v>12</v>
      </c>
      <c r="F20" s="166"/>
      <c r="G20" s="92"/>
      <c r="H20" s="212"/>
      <c r="I20" s="92"/>
      <c r="J20" s="213"/>
      <c r="K20" s="526">
        <v>13</v>
      </c>
      <c r="L20" s="166"/>
      <c r="M20" s="92"/>
      <c r="N20" s="166"/>
      <c r="O20" s="528">
        <v>12</v>
      </c>
      <c r="P20" s="166"/>
      <c r="Q20" s="528">
        <v>4</v>
      </c>
      <c r="R20" s="166"/>
      <c r="S20" s="92"/>
      <c r="T20" s="166"/>
      <c r="U20" s="164"/>
      <c r="V20" s="166"/>
      <c r="W20" s="166"/>
      <c r="X20" s="92"/>
      <c r="Y20" s="166"/>
      <c r="Z20" s="92"/>
      <c r="AA20" s="212"/>
      <c r="AB20" s="92"/>
      <c r="AC20" s="166"/>
      <c r="AD20" s="92"/>
      <c r="AE20" s="166"/>
      <c r="AF20" s="106">
        <f t="shared" si="0"/>
        <v>57</v>
      </c>
      <c r="AG20" s="32"/>
    </row>
    <row r="21" spans="1:33" s="15" customFormat="1" x14ac:dyDescent="0.25">
      <c r="A21" s="221">
        <f t="shared" si="1"/>
        <v>9</v>
      </c>
      <c r="B21" s="245" t="s">
        <v>229</v>
      </c>
      <c r="C21" s="152">
        <v>11</v>
      </c>
      <c r="D21" s="166"/>
      <c r="E21" s="92">
        <v>15</v>
      </c>
      <c r="F21" s="166"/>
      <c r="G21" s="92"/>
      <c r="H21" s="212"/>
      <c r="I21" s="92"/>
      <c r="J21" s="213"/>
      <c r="K21" s="152"/>
      <c r="L21" s="166"/>
      <c r="M21" s="92"/>
      <c r="N21" s="166"/>
      <c r="O21" s="528">
        <v>8</v>
      </c>
      <c r="P21" s="166"/>
      <c r="Q21" s="92"/>
      <c r="R21" s="166"/>
      <c r="S21" s="528">
        <v>3</v>
      </c>
      <c r="T21" s="166"/>
      <c r="U21" s="529">
        <v>15</v>
      </c>
      <c r="V21" s="166"/>
      <c r="W21" s="166"/>
      <c r="X21" s="92"/>
      <c r="Y21" s="166"/>
      <c r="Z21" s="92"/>
      <c r="AA21" s="166"/>
      <c r="AB21" s="92"/>
      <c r="AC21" s="166"/>
      <c r="AD21" s="92"/>
      <c r="AE21" s="166"/>
      <c r="AF21" s="106">
        <f t="shared" si="0"/>
        <v>52</v>
      </c>
      <c r="AG21" s="32"/>
    </row>
    <row r="22" spans="1:33" s="15" customFormat="1" x14ac:dyDescent="0.25">
      <c r="A22" s="221">
        <f t="shared" si="1"/>
        <v>10</v>
      </c>
      <c r="B22" s="258" t="s">
        <v>294</v>
      </c>
      <c r="C22" s="152">
        <v>10</v>
      </c>
      <c r="D22" s="166"/>
      <c r="E22" s="92"/>
      <c r="F22" s="166"/>
      <c r="G22" s="92"/>
      <c r="H22" s="212"/>
      <c r="I22" s="92"/>
      <c r="J22" s="213"/>
      <c r="K22" s="526">
        <v>10</v>
      </c>
      <c r="L22" s="166"/>
      <c r="M22" s="92"/>
      <c r="N22" s="166"/>
      <c r="O22" s="528">
        <v>18</v>
      </c>
      <c r="P22" s="166"/>
      <c r="Q22" s="92"/>
      <c r="R22" s="166"/>
      <c r="S22" s="528">
        <v>12</v>
      </c>
      <c r="T22" s="166"/>
      <c r="U22" s="164"/>
      <c r="V22" s="166"/>
      <c r="W22" s="166"/>
      <c r="X22" s="92"/>
      <c r="Y22" s="166"/>
      <c r="Z22" s="92"/>
      <c r="AA22" s="166"/>
      <c r="AB22" s="92"/>
      <c r="AC22" s="166"/>
      <c r="AD22" s="92"/>
      <c r="AE22" s="166"/>
      <c r="AF22" s="106">
        <f t="shared" si="0"/>
        <v>50</v>
      </c>
      <c r="AG22" s="32"/>
    </row>
    <row r="23" spans="1:33" s="15" customFormat="1" ht="13.8" x14ac:dyDescent="0.25">
      <c r="A23" s="221">
        <f t="shared" si="1"/>
        <v>11</v>
      </c>
      <c r="B23" s="324" t="s">
        <v>97</v>
      </c>
      <c r="C23" s="152">
        <v>9</v>
      </c>
      <c r="D23" s="166"/>
      <c r="E23" s="92">
        <v>6</v>
      </c>
      <c r="F23" s="166"/>
      <c r="G23" s="92"/>
      <c r="H23" s="212"/>
      <c r="I23" s="92"/>
      <c r="J23" s="213"/>
      <c r="K23" s="152"/>
      <c r="L23" s="166"/>
      <c r="M23" s="92"/>
      <c r="N23" s="166"/>
      <c r="O23" s="92"/>
      <c r="P23" s="166"/>
      <c r="Q23" s="528">
        <v>12</v>
      </c>
      <c r="R23" s="166"/>
      <c r="S23" s="528">
        <v>5</v>
      </c>
      <c r="T23" s="166"/>
      <c r="U23" s="529">
        <v>10</v>
      </c>
      <c r="V23" s="166"/>
      <c r="W23" s="166"/>
      <c r="X23" s="92"/>
      <c r="Y23" s="166"/>
      <c r="Z23" s="92"/>
      <c r="AA23" s="166"/>
      <c r="AB23" s="92"/>
      <c r="AC23" s="166"/>
      <c r="AD23" s="92"/>
      <c r="AE23" s="166"/>
      <c r="AF23" s="106">
        <f t="shared" si="0"/>
        <v>42</v>
      </c>
      <c r="AG23" s="32"/>
    </row>
    <row r="24" spans="1:33" s="15" customFormat="1" x14ac:dyDescent="0.25">
      <c r="A24" s="221">
        <f t="shared" si="1"/>
        <v>12</v>
      </c>
      <c r="B24" s="325" t="s">
        <v>245</v>
      </c>
      <c r="C24" s="152"/>
      <c r="D24" s="166"/>
      <c r="E24" s="92"/>
      <c r="F24" s="166"/>
      <c r="G24" s="92"/>
      <c r="H24" s="212"/>
      <c r="I24" s="92"/>
      <c r="J24" s="213"/>
      <c r="K24" s="152"/>
      <c r="L24" s="166"/>
      <c r="M24" s="92"/>
      <c r="N24" s="166"/>
      <c r="O24" s="92"/>
      <c r="P24" s="166"/>
      <c r="Q24" s="528">
        <v>7</v>
      </c>
      <c r="R24" s="166"/>
      <c r="S24" s="528">
        <v>18</v>
      </c>
      <c r="T24" s="166"/>
      <c r="U24" s="529">
        <v>16</v>
      </c>
      <c r="V24" s="166"/>
      <c r="W24" s="166"/>
      <c r="X24" s="92"/>
      <c r="Y24" s="166"/>
      <c r="Z24" s="92"/>
      <c r="AA24" s="166"/>
      <c r="AB24" s="92"/>
      <c r="AC24" s="166"/>
      <c r="AD24" s="92"/>
      <c r="AE24" s="166"/>
      <c r="AF24" s="106">
        <f t="shared" si="0"/>
        <v>41</v>
      </c>
      <c r="AG24" s="32"/>
    </row>
    <row r="25" spans="1:33" s="15" customFormat="1" x14ac:dyDescent="0.25">
      <c r="A25" s="221">
        <f t="shared" si="1"/>
        <v>13</v>
      </c>
      <c r="B25" s="325" t="s">
        <v>232</v>
      </c>
      <c r="C25" s="152"/>
      <c r="D25" s="166"/>
      <c r="E25" s="92"/>
      <c r="F25" s="166"/>
      <c r="G25" s="92"/>
      <c r="H25" s="212"/>
      <c r="I25" s="92"/>
      <c r="J25" s="213"/>
      <c r="K25" s="152"/>
      <c r="L25" s="166"/>
      <c r="M25" s="528">
        <v>13</v>
      </c>
      <c r="N25" s="166"/>
      <c r="O25" s="528">
        <v>13</v>
      </c>
      <c r="P25" s="166"/>
      <c r="Q25" s="92"/>
      <c r="R25" s="166"/>
      <c r="S25" s="92"/>
      <c r="T25" s="166"/>
      <c r="U25" s="529">
        <v>11</v>
      </c>
      <c r="V25" s="166"/>
      <c r="W25" s="166"/>
      <c r="X25" s="92"/>
      <c r="Y25" s="166"/>
      <c r="Z25" s="92"/>
      <c r="AA25" s="166"/>
      <c r="AB25" s="92"/>
      <c r="AC25" s="166"/>
      <c r="AD25" s="92"/>
      <c r="AE25" s="166"/>
      <c r="AF25" s="106">
        <f t="shared" si="0"/>
        <v>37</v>
      </c>
      <c r="AG25" s="32"/>
    </row>
    <row r="26" spans="1:33" s="15" customFormat="1" x14ac:dyDescent="0.25">
      <c r="A26" s="221">
        <f t="shared" si="1"/>
        <v>14</v>
      </c>
      <c r="B26" s="323" t="s">
        <v>128</v>
      </c>
      <c r="C26" s="152"/>
      <c r="D26" s="166"/>
      <c r="E26" s="92"/>
      <c r="F26" s="166"/>
      <c r="G26" s="92"/>
      <c r="H26" s="212"/>
      <c r="I26" s="92"/>
      <c r="J26" s="213"/>
      <c r="K26" s="152"/>
      <c r="L26" s="166"/>
      <c r="M26" s="528">
        <v>18</v>
      </c>
      <c r="N26" s="166"/>
      <c r="O26" s="528">
        <v>14</v>
      </c>
      <c r="P26" s="166"/>
      <c r="Q26" s="92"/>
      <c r="R26" s="166"/>
      <c r="S26" s="92"/>
      <c r="T26" s="166"/>
      <c r="U26" s="164"/>
      <c r="V26" s="166"/>
      <c r="W26" s="166"/>
      <c r="X26" s="92"/>
      <c r="Y26" s="166"/>
      <c r="Z26" s="92"/>
      <c r="AA26" s="166"/>
      <c r="AB26" s="92"/>
      <c r="AC26" s="166"/>
      <c r="AD26" s="92"/>
      <c r="AE26" s="166"/>
      <c r="AF26" s="106">
        <f t="shared" si="0"/>
        <v>32</v>
      </c>
      <c r="AG26" s="32"/>
    </row>
    <row r="27" spans="1:33" s="15" customFormat="1" x14ac:dyDescent="0.25">
      <c r="A27" s="221">
        <f t="shared" si="1"/>
        <v>15</v>
      </c>
      <c r="B27" s="326" t="s">
        <v>174</v>
      </c>
      <c r="C27" s="152"/>
      <c r="D27" s="166"/>
      <c r="E27" s="92">
        <v>11</v>
      </c>
      <c r="F27" s="166"/>
      <c r="G27" s="92"/>
      <c r="H27" s="212"/>
      <c r="I27" s="92"/>
      <c r="J27" s="213"/>
      <c r="K27" s="526">
        <v>11</v>
      </c>
      <c r="L27" s="166"/>
      <c r="M27" s="92"/>
      <c r="N27" s="166"/>
      <c r="O27" s="92"/>
      <c r="P27" s="166"/>
      <c r="Q27" s="92"/>
      <c r="R27" s="166"/>
      <c r="S27" s="528">
        <v>9</v>
      </c>
      <c r="T27" s="166"/>
      <c r="U27" s="164"/>
      <c r="V27" s="166"/>
      <c r="W27" s="166"/>
      <c r="X27" s="92"/>
      <c r="Y27" s="166"/>
      <c r="Z27" s="92"/>
      <c r="AA27" s="166"/>
      <c r="AB27" s="92"/>
      <c r="AC27" s="166"/>
      <c r="AD27" s="92"/>
      <c r="AE27" s="166"/>
      <c r="AF27" s="106">
        <f t="shared" si="0"/>
        <v>31</v>
      </c>
      <c r="AG27" s="32"/>
    </row>
    <row r="28" spans="1:33" s="15" customFormat="1" x14ac:dyDescent="0.25">
      <c r="A28" s="221">
        <f t="shared" si="1"/>
        <v>16</v>
      </c>
      <c r="B28" s="323" t="s">
        <v>145</v>
      </c>
      <c r="C28" s="152"/>
      <c r="D28" s="166"/>
      <c r="E28" s="92"/>
      <c r="F28" s="166"/>
      <c r="G28" s="92"/>
      <c r="H28" s="212"/>
      <c r="I28" s="92"/>
      <c r="J28" s="213"/>
      <c r="K28" s="526">
        <v>15</v>
      </c>
      <c r="L28" s="166"/>
      <c r="M28" s="92"/>
      <c r="N28" s="166"/>
      <c r="O28" s="528">
        <v>9</v>
      </c>
      <c r="P28" s="166"/>
      <c r="Q28" s="92"/>
      <c r="R28" s="166"/>
      <c r="S28" s="92"/>
      <c r="T28" s="166"/>
      <c r="U28" s="164"/>
      <c r="V28" s="166"/>
      <c r="W28" s="166"/>
      <c r="X28" s="92"/>
      <c r="Y28" s="166"/>
      <c r="Z28" s="92"/>
      <c r="AA28" s="166"/>
      <c r="AB28" s="92"/>
      <c r="AC28" s="166"/>
      <c r="AD28" s="92"/>
      <c r="AE28" s="166"/>
      <c r="AF28" s="106">
        <f t="shared" si="0"/>
        <v>24</v>
      </c>
      <c r="AG28" s="32"/>
    </row>
    <row r="29" spans="1:33" s="15" customFormat="1" x14ac:dyDescent="0.25">
      <c r="A29" s="221">
        <f t="shared" si="1"/>
        <v>17</v>
      </c>
      <c r="B29" s="245" t="s">
        <v>243</v>
      </c>
      <c r="C29" s="152"/>
      <c r="D29" s="166"/>
      <c r="E29" s="92"/>
      <c r="F29" s="166"/>
      <c r="G29" s="92"/>
      <c r="H29" s="212"/>
      <c r="I29" s="92"/>
      <c r="J29" s="213"/>
      <c r="K29" s="152"/>
      <c r="L29" s="166"/>
      <c r="M29" s="92"/>
      <c r="N29" s="166"/>
      <c r="O29" s="92"/>
      <c r="P29" s="166"/>
      <c r="Q29" s="528">
        <v>15</v>
      </c>
      <c r="R29" s="527">
        <v>8</v>
      </c>
      <c r="S29" s="92"/>
      <c r="T29" s="166"/>
      <c r="U29" s="164"/>
      <c r="V29" s="166"/>
      <c r="W29" s="166"/>
      <c r="X29" s="92"/>
      <c r="Y29" s="166"/>
      <c r="Z29" s="92"/>
      <c r="AA29" s="166"/>
      <c r="AB29" s="92"/>
      <c r="AC29" s="166"/>
      <c r="AD29" s="92"/>
      <c r="AE29" s="166"/>
      <c r="AF29" s="106">
        <f t="shared" si="0"/>
        <v>23</v>
      </c>
      <c r="AG29" s="32"/>
    </row>
    <row r="30" spans="1:33" s="15" customFormat="1" ht="13.8" x14ac:dyDescent="0.25">
      <c r="A30" s="221">
        <f t="shared" si="1"/>
        <v>18</v>
      </c>
      <c r="B30" s="324" t="s">
        <v>289</v>
      </c>
      <c r="C30" s="152"/>
      <c r="D30" s="166"/>
      <c r="E30" s="92"/>
      <c r="F30" s="166"/>
      <c r="G30" s="92"/>
      <c r="H30" s="212"/>
      <c r="I30" s="92"/>
      <c r="J30" s="213"/>
      <c r="K30" s="152"/>
      <c r="L30" s="166"/>
      <c r="M30" s="92"/>
      <c r="N30" s="166"/>
      <c r="O30" s="92"/>
      <c r="P30" s="166"/>
      <c r="Q30" s="92"/>
      <c r="R30" s="166"/>
      <c r="S30" s="528">
        <v>20</v>
      </c>
      <c r="T30" s="166"/>
      <c r="U30" s="164"/>
      <c r="V30" s="166"/>
      <c r="W30" s="166"/>
      <c r="X30" s="92"/>
      <c r="Y30" s="166"/>
      <c r="Z30" s="92"/>
      <c r="AA30" s="166"/>
      <c r="AB30" s="92"/>
      <c r="AC30" s="166"/>
      <c r="AD30" s="92"/>
      <c r="AE30" s="166"/>
      <c r="AF30" s="106">
        <f t="shared" si="0"/>
        <v>20</v>
      </c>
      <c r="AG30" s="32"/>
    </row>
    <row r="31" spans="1:33" s="15" customFormat="1" ht="13.8" x14ac:dyDescent="0.25">
      <c r="A31" s="221">
        <f t="shared" si="1"/>
        <v>19</v>
      </c>
      <c r="B31" s="324" t="s">
        <v>277</v>
      </c>
      <c r="C31" s="152"/>
      <c r="D31" s="166"/>
      <c r="E31" s="92"/>
      <c r="F31" s="166"/>
      <c r="G31" s="92"/>
      <c r="H31" s="212"/>
      <c r="I31" s="92"/>
      <c r="J31" s="213"/>
      <c r="K31" s="152"/>
      <c r="L31" s="166"/>
      <c r="M31" s="92"/>
      <c r="N31" s="166"/>
      <c r="O31" s="92"/>
      <c r="P31" s="166"/>
      <c r="Q31" s="528">
        <v>18</v>
      </c>
      <c r="R31" s="166"/>
      <c r="S31" s="92"/>
      <c r="T31" s="166"/>
      <c r="U31" s="164"/>
      <c r="V31" s="166"/>
      <c r="W31" s="166"/>
      <c r="X31" s="92"/>
      <c r="Y31" s="166"/>
      <c r="Z31" s="92"/>
      <c r="AA31" s="166"/>
      <c r="AB31" s="92"/>
      <c r="AC31" s="166"/>
      <c r="AD31" s="92"/>
      <c r="AE31" s="166"/>
      <c r="AF31" s="106">
        <f t="shared" si="0"/>
        <v>18</v>
      </c>
      <c r="AG31" s="32"/>
    </row>
    <row r="32" spans="1:33" s="15" customFormat="1" x14ac:dyDescent="0.25">
      <c r="A32" s="221">
        <f t="shared" si="1"/>
        <v>20</v>
      </c>
      <c r="B32" s="258" t="s">
        <v>274</v>
      </c>
      <c r="C32" s="152"/>
      <c r="D32" s="166"/>
      <c r="E32" s="92"/>
      <c r="F32" s="166"/>
      <c r="G32" s="92"/>
      <c r="H32" s="212"/>
      <c r="I32" s="92"/>
      <c r="J32" s="213"/>
      <c r="K32" s="152"/>
      <c r="L32" s="166"/>
      <c r="M32" s="92"/>
      <c r="N32" s="166"/>
      <c r="O32" s="92"/>
      <c r="P32" s="166"/>
      <c r="Q32" s="92"/>
      <c r="R32" s="166"/>
      <c r="S32" s="528">
        <v>14</v>
      </c>
      <c r="T32" s="166"/>
      <c r="U32" s="164"/>
      <c r="V32" s="166"/>
      <c r="W32" s="166"/>
      <c r="X32" s="92"/>
      <c r="Y32" s="166"/>
      <c r="Z32" s="92"/>
      <c r="AA32" s="166"/>
      <c r="AB32" s="92"/>
      <c r="AC32" s="166"/>
      <c r="AD32" s="92"/>
      <c r="AE32" s="166"/>
      <c r="AF32" s="106">
        <f t="shared" si="0"/>
        <v>14</v>
      </c>
      <c r="AG32" s="32"/>
    </row>
    <row r="33" spans="1:33" s="15" customFormat="1" ht="13.8" x14ac:dyDescent="0.25">
      <c r="A33" s="221">
        <f t="shared" si="1"/>
        <v>21</v>
      </c>
      <c r="B33" s="324" t="s">
        <v>287</v>
      </c>
      <c r="C33" s="152"/>
      <c r="D33" s="166"/>
      <c r="E33" s="92"/>
      <c r="F33" s="166"/>
      <c r="G33" s="92"/>
      <c r="H33" s="212"/>
      <c r="I33" s="92"/>
      <c r="J33" s="213"/>
      <c r="K33" s="152"/>
      <c r="L33" s="166"/>
      <c r="M33" s="528">
        <v>11</v>
      </c>
      <c r="N33" s="166"/>
      <c r="O33" s="92"/>
      <c r="P33" s="166"/>
      <c r="Q33" s="92"/>
      <c r="R33" s="166"/>
      <c r="S33" s="92"/>
      <c r="T33" s="166"/>
      <c r="U33" s="164"/>
      <c r="V33" s="166"/>
      <c r="W33" s="166"/>
      <c r="X33" s="92"/>
      <c r="Y33" s="166"/>
      <c r="Z33" s="92"/>
      <c r="AA33" s="166"/>
      <c r="AB33" s="92"/>
      <c r="AC33" s="166"/>
      <c r="AD33" s="92"/>
      <c r="AE33" s="166"/>
      <c r="AF33" s="106">
        <f t="shared" si="0"/>
        <v>11</v>
      </c>
      <c r="AG33" s="32"/>
    </row>
    <row r="34" spans="1:33" s="15" customFormat="1" x14ac:dyDescent="0.25">
      <c r="A34" s="221">
        <f t="shared" si="1"/>
        <v>22</v>
      </c>
      <c r="B34" s="258" t="s">
        <v>227</v>
      </c>
      <c r="C34" s="152"/>
      <c r="D34" s="166"/>
      <c r="E34" s="92"/>
      <c r="F34" s="166"/>
      <c r="G34" s="92"/>
      <c r="H34" s="212"/>
      <c r="I34" s="92"/>
      <c r="J34" s="213"/>
      <c r="K34" s="152"/>
      <c r="L34" s="166"/>
      <c r="M34" s="92"/>
      <c r="N34" s="166"/>
      <c r="O34" s="528">
        <v>11</v>
      </c>
      <c r="P34" s="166"/>
      <c r="Q34" s="92"/>
      <c r="R34" s="166"/>
      <c r="S34" s="92"/>
      <c r="T34" s="166"/>
      <c r="U34" s="164"/>
      <c r="V34" s="166"/>
      <c r="W34" s="166"/>
      <c r="X34" s="92"/>
      <c r="Y34" s="166"/>
      <c r="Z34" s="92"/>
      <c r="AA34" s="166"/>
      <c r="AB34" s="92"/>
      <c r="AC34" s="166"/>
      <c r="AD34" s="92"/>
      <c r="AE34" s="166"/>
      <c r="AF34" s="106">
        <f t="shared" si="0"/>
        <v>11</v>
      </c>
      <c r="AG34" s="32"/>
    </row>
    <row r="35" spans="1:33" s="15" customFormat="1" x14ac:dyDescent="0.25">
      <c r="A35" s="221">
        <f t="shared" si="1"/>
        <v>23</v>
      </c>
      <c r="B35" s="258" t="s">
        <v>165</v>
      </c>
      <c r="C35" s="152"/>
      <c r="D35" s="166"/>
      <c r="E35" s="92"/>
      <c r="F35" s="166"/>
      <c r="G35" s="92"/>
      <c r="H35" s="212"/>
      <c r="I35" s="92"/>
      <c r="J35" s="213"/>
      <c r="K35" s="152"/>
      <c r="L35" s="166"/>
      <c r="M35" s="92"/>
      <c r="N35" s="166"/>
      <c r="O35" s="92"/>
      <c r="P35" s="166"/>
      <c r="Q35" s="528">
        <v>11</v>
      </c>
      <c r="R35" s="166"/>
      <c r="S35" s="92"/>
      <c r="T35" s="166"/>
      <c r="U35" s="164"/>
      <c r="V35" s="166"/>
      <c r="W35" s="166"/>
      <c r="X35" s="92"/>
      <c r="Y35" s="166"/>
      <c r="Z35" s="92"/>
      <c r="AA35" s="166"/>
      <c r="AB35" s="92"/>
      <c r="AC35" s="166"/>
      <c r="AD35" s="92"/>
      <c r="AE35" s="166"/>
      <c r="AF35" s="106">
        <f t="shared" si="0"/>
        <v>11</v>
      </c>
      <c r="AG35" s="32"/>
    </row>
    <row r="36" spans="1:33" s="15" customFormat="1" ht="13.8" x14ac:dyDescent="0.25">
      <c r="A36" s="221">
        <f t="shared" si="1"/>
        <v>24</v>
      </c>
      <c r="B36" s="324" t="s">
        <v>210</v>
      </c>
      <c r="C36" s="152"/>
      <c r="D36" s="166"/>
      <c r="E36" s="92"/>
      <c r="F36" s="166"/>
      <c r="G36" s="92"/>
      <c r="H36" s="212"/>
      <c r="I36" s="92"/>
      <c r="J36" s="213"/>
      <c r="K36" s="152"/>
      <c r="L36" s="166"/>
      <c r="M36" s="92"/>
      <c r="N36" s="166"/>
      <c r="O36" s="92"/>
      <c r="P36" s="166"/>
      <c r="Q36" s="528">
        <v>10</v>
      </c>
      <c r="R36" s="166"/>
      <c r="S36" s="92"/>
      <c r="T36" s="166"/>
      <c r="U36" s="164"/>
      <c r="V36" s="166"/>
      <c r="W36" s="166"/>
      <c r="X36" s="92"/>
      <c r="Y36" s="166"/>
      <c r="Z36" s="92"/>
      <c r="AA36" s="166"/>
      <c r="AB36" s="92"/>
      <c r="AC36" s="166"/>
      <c r="AD36" s="92"/>
      <c r="AE36" s="166"/>
      <c r="AF36" s="106">
        <f t="shared" si="0"/>
        <v>10</v>
      </c>
      <c r="AG36" s="32"/>
    </row>
    <row r="37" spans="1:33" s="15" customFormat="1" ht="13.8" x14ac:dyDescent="0.25">
      <c r="A37" s="221">
        <f t="shared" si="1"/>
        <v>25</v>
      </c>
      <c r="B37" s="324" t="s">
        <v>275</v>
      </c>
      <c r="C37" s="152"/>
      <c r="D37" s="166"/>
      <c r="E37" s="92"/>
      <c r="F37" s="166"/>
      <c r="G37" s="92"/>
      <c r="H37" s="212"/>
      <c r="I37" s="92"/>
      <c r="J37" s="213"/>
      <c r="K37" s="152"/>
      <c r="L37" s="166"/>
      <c r="M37" s="92"/>
      <c r="N37" s="166"/>
      <c r="O37" s="92"/>
      <c r="P37" s="166"/>
      <c r="Q37" s="528">
        <v>1</v>
      </c>
      <c r="R37" s="166"/>
      <c r="S37" s="92"/>
      <c r="T37" s="166"/>
      <c r="U37" s="164"/>
      <c r="V37" s="166"/>
      <c r="W37" s="166"/>
      <c r="X37" s="92"/>
      <c r="Y37" s="166"/>
      <c r="Z37" s="92"/>
      <c r="AA37" s="166"/>
      <c r="AB37" s="92"/>
      <c r="AC37" s="166"/>
      <c r="AD37" s="92"/>
      <c r="AE37" s="166"/>
      <c r="AF37" s="106">
        <f t="shared" si="0"/>
        <v>1</v>
      </c>
      <c r="AG37" s="32"/>
    </row>
    <row r="38" spans="1:33" s="15" customFormat="1" x14ac:dyDescent="0.25">
      <c r="A38" s="221">
        <f t="shared" si="1"/>
        <v>26</v>
      </c>
      <c r="B38" s="325" t="s">
        <v>282</v>
      </c>
      <c r="C38" s="152"/>
      <c r="D38" s="166"/>
      <c r="E38" s="92"/>
      <c r="F38" s="166"/>
      <c r="G38" s="92"/>
      <c r="H38" s="212"/>
      <c r="I38" s="92"/>
      <c r="J38" s="213"/>
      <c r="K38" s="152"/>
      <c r="L38" s="166"/>
      <c r="M38" s="92"/>
      <c r="N38" s="166"/>
      <c r="O38" s="92"/>
      <c r="P38" s="166"/>
      <c r="Q38" s="528">
        <v>1</v>
      </c>
      <c r="R38" s="166"/>
      <c r="S38" s="92"/>
      <c r="T38" s="166"/>
      <c r="U38" s="164"/>
      <c r="V38" s="166"/>
      <c r="W38" s="166"/>
      <c r="X38" s="92"/>
      <c r="Y38" s="166"/>
      <c r="Z38" s="92"/>
      <c r="AA38" s="166"/>
      <c r="AB38" s="92"/>
      <c r="AC38" s="166"/>
      <c r="AD38" s="92"/>
      <c r="AE38" s="166"/>
      <c r="AF38" s="106">
        <f t="shared" si="0"/>
        <v>1</v>
      </c>
      <c r="AG38" s="32"/>
    </row>
    <row r="39" spans="1:33" s="15" customFormat="1" x14ac:dyDescent="0.25">
      <c r="A39" s="221">
        <f t="shared" si="1"/>
        <v>27</v>
      </c>
      <c r="B39" s="245" t="s">
        <v>284</v>
      </c>
      <c r="C39" s="152"/>
      <c r="D39" s="166"/>
      <c r="E39" s="92"/>
      <c r="F39" s="166"/>
      <c r="G39" s="92"/>
      <c r="H39" s="212"/>
      <c r="I39" s="92"/>
      <c r="J39" s="213"/>
      <c r="K39" s="152"/>
      <c r="L39" s="166"/>
      <c r="M39" s="92"/>
      <c r="N39" s="166"/>
      <c r="O39" s="92"/>
      <c r="P39" s="166"/>
      <c r="Q39" s="528">
        <v>1</v>
      </c>
      <c r="R39" s="166"/>
      <c r="S39" s="92"/>
      <c r="T39" s="166"/>
      <c r="U39" s="164"/>
      <c r="V39" s="166"/>
      <c r="W39" s="166"/>
      <c r="X39" s="92"/>
      <c r="Y39" s="166"/>
      <c r="Z39" s="92"/>
      <c r="AA39" s="166"/>
      <c r="AB39" s="92"/>
      <c r="AC39" s="166"/>
      <c r="AD39" s="92"/>
      <c r="AE39" s="166"/>
      <c r="AF39" s="106">
        <f t="shared" si="0"/>
        <v>1</v>
      </c>
      <c r="AG39" s="32"/>
    </row>
    <row r="40" spans="1:33" s="15" customFormat="1" x14ac:dyDescent="0.25">
      <c r="A40" s="221">
        <f t="shared" si="1"/>
        <v>28</v>
      </c>
      <c r="B40" s="258" t="s">
        <v>295</v>
      </c>
      <c r="C40" s="152"/>
      <c r="D40" s="166"/>
      <c r="E40" s="92"/>
      <c r="F40" s="166"/>
      <c r="G40" s="92"/>
      <c r="H40" s="212"/>
      <c r="I40" s="92"/>
      <c r="J40" s="213"/>
      <c r="K40" s="152"/>
      <c r="L40" s="166"/>
      <c r="M40" s="92"/>
      <c r="N40" s="166"/>
      <c r="O40" s="92"/>
      <c r="P40" s="166"/>
      <c r="Q40" s="92"/>
      <c r="R40" s="166"/>
      <c r="S40" s="92"/>
      <c r="T40" s="166"/>
      <c r="U40" s="164"/>
      <c r="V40" s="166"/>
      <c r="W40" s="166"/>
      <c r="X40" s="92"/>
      <c r="Y40" s="166"/>
      <c r="Z40" s="92"/>
      <c r="AA40" s="166"/>
      <c r="AB40" s="92"/>
      <c r="AC40" s="166"/>
      <c r="AD40" s="92"/>
      <c r="AE40" s="166"/>
      <c r="AF40" s="106">
        <f t="shared" si="0"/>
        <v>0</v>
      </c>
      <c r="AG40" s="32"/>
    </row>
    <row r="41" spans="1:33" s="15" customFormat="1" x14ac:dyDescent="0.25">
      <c r="A41" s="221">
        <f t="shared" si="1"/>
        <v>29</v>
      </c>
      <c r="B41" s="323" t="s">
        <v>272</v>
      </c>
      <c r="C41" s="152"/>
      <c r="D41" s="166"/>
      <c r="E41" s="92"/>
      <c r="F41" s="166"/>
      <c r="G41" s="92"/>
      <c r="H41" s="212"/>
      <c r="I41" s="92"/>
      <c r="J41" s="213"/>
      <c r="K41" s="152"/>
      <c r="L41" s="166"/>
      <c r="M41" s="92"/>
      <c r="N41" s="166"/>
      <c r="O41" s="92"/>
      <c r="P41" s="166"/>
      <c r="Q41" s="92"/>
      <c r="R41" s="166"/>
      <c r="S41" s="92"/>
      <c r="T41" s="166"/>
      <c r="U41" s="164"/>
      <c r="V41" s="166"/>
      <c r="W41" s="166"/>
      <c r="X41" s="92"/>
      <c r="Y41" s="166"/>
      <c r="Z41" s="92"/>
      <c r="AA41" s="166"/>
      <c r="AB41" s="92"/>
      <c r="AC41" s="166"/>
      <c r="AD41" s="92"/>
      <c r="AE41" s="166"/>
      <c r="AF41" s="106">
        <f t="shared" si="0"/>
        <v>0</v>
      </c>
      <c r="AG41" s="32"/>
    </row>
    <row r="42" spans="1:33" s="15" customFormat="1" x14ac:dyDescent="0.25">
      <c r="A42" s="221">
        <f t="shared" si="1"/>
        <v>30</v>
      </c>
      <c r="B42" s="245" t="s">
        <v>205</v>
      </c>
      <c r="C42" s="152"/>
      <c r="D42" s="166"/>
      <c r="E42" s="92"/>
      <c r="F42" s="166"/>
      <c r="G42" s="92"/>
      <c r="H42" s="212"/>
      <c r="I42" s="92"/>
      <c r="J42" s="213"/>
      <c r="K42" s="152"/>
      <c r="L42" s="166"/>
      <c r="M42" s="92"/>
      <c r="N42" s="166"/>
      <c r="O42" s="92"/>
      <c r="P42" s="166"/>
      <c r="Q42" s="92"/>
      <c r="R42" s="166"/>
      <c r="S42" s="92"/>
      <c r="T42" s="166"/>
      <c r="U42" s="164"/>
      <c r="V42" s="166"/>
      <c r="W42" s="166"/>
      <c r="X42" s="92"/>
      <c r="Y42" s="166"/>
      <c r="Z42" s="92"/>
      <c r="AA42" s="166"/>
      <c r="AB42" s="92"/>
      <c r="AC42" s="166"/>
      <c r="AD42" s="92"/>
      <c r="AE42" s="166"/>
      <c r="AF42" s="106">
        <f t="shared" si="0"/>
        <v>0</v>
      </c>
      <c r="AG42" s="32"/>
    </row>
    <row r="43" spans="1:33" s="15" customFormat="1" x14ac:dyDescent="0.25">
      <c r="A43" s="221">
        <f t="shared" si="1"/>
        <v>31</v>
      </c>
      <c r="B43" s="258" t="s">
        <v>276</v>
      </c>
      <c r="C43" s="317"/>
      <c r="D43" s="318"/>
      <c r="E43" s="319"/>
      <c r="F43" s="318"/>
      <c r="G43" s="319"/>
      <c r="H43" s="320"/>
      <c r="I43" s="319"/>
      <c r="J43" s="321"/>
      <c r="K43" s="317"/>
      <c r="L43" s="318"/>
      <c r="M43" s="319"/>
      <c r="N43" s="318"/>
      <c r="O43" s="319"/>
      <c r="P43" s="318"/>
      <c r="Q43" s="319"/>
      <c r="R43" s="318"/>
      <c r="S43" s="319"/>
      <c r="T43" s="318"/>
      <c r="U43" s="322"/>
      <c r="V43" s="318"/>
      <c r="W43" s="318"/>
      <c r="X43" s="319"/>
      <c r="Y43" s="318"/>
      <c r="Z43" s="319"/>
      <c r="AA43" s="318"/>
      <c r="AB43" s="319"/>
      <c r="AC43" s="318"/>
      <c r="AD43" s="319"/>
      <c r="AE43" s="318"/>
      <c r="AF43" s="106">
        <f t="shared" si="0"/>
        <v>0</v>
      </c>
      <c r="AG43" s="32"/>
    </row>
    <row r="44" spans="1:33" s="15" customFormat="1" x14ac:dyDescent="0.25">
      <c r="A44" s="221">
        <f t="shared" si="1"/>
        <v>32</v>
      </c>
      <c r="B44" s="245" t="s">
        <v>278</v>
      </c>
      <c r="C44" s="317"/>
      <c r="D44" s="318"/>
      <c r="E44" s="319"/>
      <c r="F44" s="318"/>
      <c r="G44" s="319"/>
      <c r="H44" s="320"/>
      <c r="I44" s="319"/>
      <c r="J44" s="321"/>
      <c r="K44" s="317"/>
      <c r="L44" s="318"/>
      <c r="M44" s="319"/>
      <c r="N44" s="318"/>
      <c r="O44" s="319"/>
      <c r="P44" s="318"/>
      <c r="Q44" s="319"/>
      <c r="R44" s="318"/>
      <c r="S44" s="319"/>
      <c r="T44" s="318"/>
      <c r="U44" s="322"/>
      <c r="V44" s="318"/>
      <c r="W44" s="318"/>
      <c r="X44" s="319"/>
      <c r="Y44" s="318"/>
      <c r="Z44" s="319"/>
      <c r="AA44" s="318"/>
      <c r="AB44" s="319"/>
      <c r="AC44" s="318"/>
      <c r="AD44" s="319"/>
      <c r="AE44" s="318"/>
      <c r="AF44" s="106">
        <f t="shared" si="0"/>
        <v>0</v>
      </c>
      <c r="AG44" s="32"/>
    </row>
    <row r="45" spans="1:33" s="15" customFormat="1" x14ac:dyDescent="0.25">
      <c r="A45" s="221">
        <f t="shared" si="1"/>
        <v>33</v>
      </c>
      <c r="B45" s="245" t="s">
        <v>279</v>
      </c>
      <c r="C45" s="317"/>
      <c r="D45" s="318"/>
      <c r="E45" s="319"/>
      <c r="F45" s="318"/>
      <c r="G45" s="319"/>
      <c r="H45" s="320"/>
      <c r="I45" s="319"/>
      <c r="J45" s="321"/>
      <c r="K45" s="317"/>
      <c r="L45" s="318"/>
      <c r="M45" s="319"/>
      <c r="N45" s="318"/>
      <c r="O45" s="319"/>
      <c r="P45" s="318"/>
      <c r="Q45" s="319"/>
      <c r="R45" s="318"/>
      <c r="S45" s="319"/>
      <c r="T45" s="318"/>
      <c r="U45" s="322"/>
      <c r="V45" s="318"/>
      <c r="W45" s="318"/>
      <c r="X45" s="319"/>
      <c r="Y45" s="318"/>
      <c r="Z45" s="319"/>
      <c r="AA45" s="318"/>
      <c r="AB45" s="319"/>
      <c r="AC45" s="318"/>
      <c r="AD45" s="319"/>
      <c r="AE45" s="318"/>
      <c r="AF45" s="106">
        <f t="shared" si="0"/>
        <v>0</v>
      </c>
      <c r="AG45" s="32"/>
    </row>
    <row r="46" spans="1:33" s="15" customFormat="1" x14ac:dyDescent="0.25">
      <c r="A46" s="221">
        <f t="shared" si="1"/>
        <v>34</v>
      </c>
      <c r="B46" s="323" t="s">
        <v>280</v>
      </c>
      <c r="C46" s="317"/>
      <c r="D46" s="318"/>
      <c r="E46" s="319"/>
      <c r="F46" s="318"/>
      <c r="G46" s="319"/>
      <c r="H46" s="320"/>
      <c r="I46" s="319"/>
      <c r="J46" s="321"/>
      <c r="K46" s="317"/>
      <c r="L46" s="318"/>
      <c r="M46" s="319"/>
      <c r="N46" s="318"/>
      <c r="O46" s="319"/>
      <c r="P46" s="318"/>
      <c r="Q46" s="319"/>
      <c r="R46" s="318"/>
      <c r="S46" s="319"/>
      <c r="T46" s="318"/>
      <c r="U46" s="322"/>
      <c r="V46" s="318"/>
      <c r="W46" s="318"/>
      <c r="X46" s="319"/>
      <c r="Y46" s="318"/>
      <c r="Z46" s="319"/>
      <c r="AA46" s="318"/>
      <c r="AB46" s="319"/>
      <c r="AC46" s="318"/>
      <c r="AD46" s="319"/>
      <c r="AE46" s="318"/>
      <c r="AF46" s="106">
        <f t="shared" si="0"/>
        <v>0</v>
      </c>
      <c r="AG46" s="32"/>
    </row>
    <row r="47" spans="1:33" s="15" customFormat="1" x14ac:dyDescent="0.25">
      <c r="A47" s="221">
        <f t="shared" si="1"/>
        <v>35</v>
      </c>
      <c r="B47" s="258" t="s">
        <v>281</v>
      </c>
      <c r="C47" s="317"/>
      <c r="D47" s="318"/>
      <c r="E47" s="319"/>
      <c r="F47" s="318"/>
      <c r="G47" s="319"/>
      <c r="H47" s="320"/>
      <c r="I47" s="319"/>
      <c r="J47" s="321"/>
      <c r="K47" s="317"/>
      <c r="L47" s="318"/>
      <c r="M47" s="319"/>
      <c r="N47" s="318"/>
      <c r="O47" s="319"/>
      <c r="P47" s="318"/>
      <c r="Q47" s="319"/>
      <c r="R47" s="318"/>
      <c r="S47" s="319"/>
      <c r="T47" s="318"/>
      <c r="U47" s="322"/>
      <c r="V47" s="318"/>
      <c r="W47" s="318"/>
      <c r="X47" s="319"/>
      <c r="Y47" s="318"/>
      <c r="Z47" s="319"/>
      <c r="AA47" s="318"/>
      <c r="AB47" s="319"/>
      <c r="AC47" s="318"/>
      <c r="AD47" s="319"/>
      <c r="AE47" s="318"/>
      <c r="AF47" s="106">
        <f t="shared" si="0"/>
        <v>0</v>
      </c>
      <c r="AG47" s="32"/>
    </row>
    <row r="48" spans="1:33" s="15" customFormat="1" x14ac:dyDescent="0.25">
      <c r="A48" s="221">
        <f t="shared" si="1"/>
        <v>36</v>
      </c>
      <c r="B48" s="245" t="s">
        <v>129</v>
      </c>
      <c r="C48" s="317"/>
      <c r="D48" s="318"/>
      <c r="E48" s="319"/>
      <c r="F48" s="318"/>
      <c r="G48" s="319"/>
      <c r="H48" s="320"/>
      <c r="I48" s="319"/>
      <c r="J48" s="321"/>
      <c r="K48" s="317"/>
      <c r="L48" s="318"/>
      <c r="M48" s="319"/>
      <c r="N48" s="318"/>
      <c r="O48" s="319"/>
      <c r="P48" s="318"/>
      <c r="Q48" s="319"/>
      <c r="R48" s="318"/>
      <c r="S48" s="319"/>
      <c r="T48" s="318"/>
      <c r="U48" s="322"/>
      <c r="V48" s="318"/>
      <c r="W48" s="318"/>
      <c r="X48" s="319"/>
      <c r="Y48" s="318"/>
      <c r="Z48" s="319"/>
      <c r="AA48" s="318"/>
      <c r="AB48" s="319"/>
      <c r="AC48" s="318"/>
      <c r="AD48" s="319"/>
      <c r="AE48" s="318"/>
      <c r="AF48" s="106">
        <f t="shared" si="0"/>
        <v>0</v>
      </c>
      <c r="AG48" s="32"/>
    </row>
    <row r="49" spans="1:33" s="15" customFormat="1" x14ac:dyDescent="0.25">
      <c r="A49" s="221">
        <f t="shared" si="1"/>
        <v>37</v>
      </c>
      <c r="B49" s="245" t="s">
        <v>285</v>
      </c>
      <c r="C49" s="317"/>
      <c r="D49" s="318"/>
      <c r="E49" s="319"/>
      <c r="F49" s="318"/>
      <c r="G49" s="319"/>
      <c r="H49" s="320"/>
      <c r="I49" s="319"/>
      <c r="J49" s="321"/>
      <c r="K49" s="317"/>
      <c r="L49" s="318"/>
      <c r="M49" s="319"/>
      <c r="N49" s="318"/>
      <c r="O49" s="319"/>
      <c r="P49" s="318"/>
      <c r="Q49" s="319"/>
      <c r="R49" s="318"/>
      <c r="S49" s="319"/>
      <c r="T49" s="318"/>
      <c r="U49" s="322"/>
      <c r="V49" s="318"/>
      <c r="W49" s="318"/>
      <c r="X49" s="319"/>
      <c r="Y49" s="318"/>
      <c r="Z49" s="319"/>
      <c r="AA49" s="318"/>
      <c r="AB49" s="319"/>
      <c r="AC49" s="318"/>
      <c r="AD49" s="319"/>
      <c r="AE49" s="318"/>
      <c r="AF49" s="106">
        <f t="shared" si="0"/>
        <v>0</v>
      </c>
      <c r="AG49" s="32"/>
    </row>
    <row r="50" spans="1:33" s="15" customFormat="1" x14ac:dyDescent="0.25">
      <c r="A50" s="221">
        <f t="shared" si="1"/>
        <v>38</v>
      </c>
      <c r="B50" s="323" t="s">
        <v>288</v>
      </c>
      <c r="C50" s="317"/>
      <c r="D50" s="318"/>
      <c r="E50" s="319"/>
      <c r="F50" s="318"/>
      <c r="G50" s="319"/>
      <c r="H50" s="320"/>
      <c r="I50" s="319"/>
      <c r="J50" s="321"/>
      <c r="K50" s="317"/>
      <c r="L50" s="318"/>
      <c r="M50" s="319"/>
      <c r="N50" s="318"/>
      <c r="O50" s="319"/>
      <c r="P50" s="318"/>
      <c r="Q50" s="319"/>
      <c r="R50" s="318"/>
      <c r="S50" s="319"/>
      <c r="T50" s="318"/>
      <c r="U50" s="322"/>
      <c r="V50" s="318"/>
      <c r="W50" s="318"/>
      <c r="X50" s="319"/>
      <c r="Y50" s="318"/>
      <c r="Z50" s="319"/>
      <c r="AA50" s="318"/>
      <c r="AB50" s="319"/>
      <c r="AC50" s="318"/>
      <c r="AD50" s="319"/>
      <c r="AE50" s="318"/>
      <c r="AF50" s="106">
        <f t="shared" si="0"/>
        <v>0</v>
      </c>
      <c r="AG50" s="32"/>
    </row>
    <row r="51" spans="1:33" s="15" customFormat="1" x14ac:dyDescent="0.25">
      <c r="A51" s="221">
        <f t="shared" si="1"/>
        <v>39</v>
      </c>
      <c r="B51" s="245" t="s">
        <v>290</v>
      </c>
      <c r="C51" s="317"/>
      <c r="D51" s="318"/>
      <c r="E51" s="319"/>
      <c r="F51" s="318"/>
      <c r="G51" s="319"/>
      <c r="H51" s="320"/>
      <c r="I51" s="319"/>
      <c r="J51" s="321"/>
      <c r="K51" s="317"/>
      <c r="L51" s="318"/>
      <c r="M51" s="319"/>
      <c r="N51" s="318"/>
      <c r="O51" s="319"/>
      <c r="P51" s="318"/>
      <c r="Q51" s="319"/>
      <c r="R51" s="318"/>
      <c r="S51" s="319"/>
      <c r="T51" s="318"/>
      <c r="U51" s="322"/>
      <c r="V51" s="318"/>
      <c r="W51" s="318"/>
      <c r="X51" s="319"/>
      <c r="Y51" s="318"/>
      <c r="Z51" s="319"/>
      <c r="AA51" s="318"/>
      <c r="AB51" s="319"/>
      <c r="AC51" s="318"/>
      <c r="AD51" s="319"/>
      <c r="AE51" s="318"/>
      <c r="AF51" s="106">
        <f t="shared" si="0"/>
        <v>0</v>
      </c>
      <c r="AG51" s="32"/>
    </row>
    <row r="52" spans="1:33" s="15" customFormat="1" x14ac:dyDescent="0.25">
      <c r="A52" s="221">
        <f t="shared" si="1"/>
        <v>40</v>
      </c>
      <c r="B52" s="245" t="s">
        <v>291</v>
      </c>
      <c r="C52" s="317"/>
      <c r="D52" s="318"/>
      <c r="E52" s="319"/>
      <c r="F52" s="318"/>
      <c r="G52" s="319"/>
      <c r="H52" s="320"/>
      <c r="I52" s="319"/>
      <c r="J52" s="321"/>
      <c r="K52" s="317"/>
      <c r="L52" s="318"/>
      <c r="M52" s="319"/>
      <c r="N52" s="318"/>
      <c r="O52" s="319"/>
      <c r="P52" s="318"/>
      <c r="Q52" s="319"/>
      <c r="R52" s="318"/>
      <c r="S52" s="319"/>
      <c r="T52" s="318"/>
      <c r="U52" s="322"/>
      <c r="V52" s="318"/>
      <c r="W52" s="318"/>
      <c r="X52" s="319"/>
      <c r="Y52" s="318"/>
      <c r="Z52" s="319"/>
      <c r="AA52" s="318"/>
      <c r="AB52" s="319"/>
      <c r="AC52" s="318"/>
      <c r="AD52" s="319"/>
      <c r="AE52" s="318"/>
      <c r="AF52" s="106">
        <f t="shared" si="0"/>
        <v>0</v>
      </c>
      <c r="AG52" s="32"/>
    </row>
    <row r="53" spans="1:33" s="15" customFormat="1" x14ac:dyDescent="0.25">
      <c r="A53" s="221">
        <f t="shared" si="1"/>
        <v>41</v>
      </c>
      <c r="B53" s="327" t="s">
        <v>293</v>
      </c>
      <c r="C53" s="317"/>
      <c r="D53" s="318"/>
      <c r="E53" s="319"/>
      <c r="F53" s="318"/>
      <c r="G53" s="319"/>
      <c r="H53" s="320"/>
      <c r="I53" s="319"/>
      <c r="J53" s="321"/>
      <c r="K53" s="317"/>
      <c r="L53" s="318"/>
      <c r="M53" s="319"/>
      <c r="N53" s="318"/>
      <c r="O53" s="319"/>
      <c r="P53" s="318"/>
      <c r="Q53" s="319"/>
      <c r="R53" s="318"/>
      <c r="S53" s="319"/>
      <c r="T53" s="318"/>
      <c r="U53" s="322"/>
      <c r="V53" s="318"/>
      <c r="W53" s="318"/>
      <c r="X53" s="319"/>
      <c r="Y53" s="318"/>
      <c r="Z53" s="319"/>
      <c r="AA53" s="318"/>
      <c r="AB53" s="319"/>
      <c r="AC53" s="318"/>
      <c r="AD53" s="319"/>
      <c r="AE53" s="318"/>
      <c r="AF53" s="106">
        <f t="shared" si="0"/>
        <v>0</v>
      </c>
      <c r="AG53" s="32"/>
    </row>
    <row r="54" spans="1:33" s="15" customFormat="1" ht="13.8" thickBot="1" x14ac:dyDescent="0.3">
      <c r="A54" s="221">
        <f t="shared" si="1"/>
        <v>42</v>
      </c>
      <c r="B54" s="245" t="s">
        <v>187</v>
      </c>
      <c r="C54" s="222"/>
      <c r="D54" s="223"/>
      <c r="E54" s="224"/>
      <c r="F54" s="223"/>
      <c r="G54" s="224"/>
      <c r="H54" s="225"/>
      <c r="I54" s="224"/>
      <c r="J54" s="226"/>
      <c r="K54" s="222"/>
      <c r="L54" s="223"/>
      <c r="M54" s="224"/>
      <c r="N54" s="223"/>
      <c r="O54" s="224"/>
      <c r="P54" s="223"/>
      <c r="Q54" s="224"/>
      <c r="R54" s="223"/>
      <c r="S54" s="224"/>
      <c r="T54" s="223"/>
      <c r="U54" s="165"/>
      <c r="V54" s="223"/>
      <c r="W54" s="223"/>
      <c r="X54" s="224"/>
      <c r="Y54" s="223"/>
      <c r="Z54" s="224"/>
      <c r="AA54" s="223"/>
      <c r="AB54" s="224"/>
      <c r="AC54" s="223"/>
      <c r="AD54" s="224"/>
      <c r="AE54" s="223"/>
      <c r="AF54" s="106">
        <f t="shared" si="0"/>
        <v>0</v>
      </c>
      <c r="AG54" s="32"/>
    </row>
    <row r="55" spans="1:33" s="15" customFormat="1" ht="9" customHeight="1" x14ac:dyDescent="0.25">
      <c r="A55" s="19"/>
      <c r="B55" s="25"/>
      <c r="C55" s="23"/>
      <c r="D55" s="23"/>
      <c r="E55" s="23"/>
      <c r="F55" s="18"/>
      <c r="G55" s="158"/>
      <c r="H55" s="18"/>
      <c r="I55" s="158"/>
      <c r="J55" s="18"/>
      <c r="K55" s="153"/>
      <c r="L55" s="18"/>
      <c r="M55" s="158"/>
      <c r="N55" s="18"/>
      <c r="O55" s="158"/>
      <c r="P55" s="18"/>
      <c r="Q55" s="158"/>
      <c r="R55" s="23"/>
      <c r="S55" s="158"/>
      <c r="T55" s="23"/>
      <c r="U55" s="158"/>
      <c r="V55" s="23"/>
      <c r="W55" s="18"/>
      <c r="X55" s="18"/>
      <c r="Y55" s="18"/>
      <c r="Z55" s="23"/>
      <c r="AA55" s="18"/>
      <c r="AB55" s="23"/>
      <c r="AC55" s="18"/>
      <c r="AD55" s="23"/>
      <c r="AE55" s="18"/>
      <c r="AF55" s="24"/>
    </row>
    <row r="56" spans="1:33" s="15" customFormat="1" ht="28.5" customHeight="1" thickBot="1" x14ac:dyDescent="0.3">
      <c r="A56" s="800" t="s">
        <v>116</v>
      </c>
      <c r="B56" s="800"/>
      <c r="C56" s="800"/>
      <c r="D56" s="800"/>
      <c r="E56" s="800"/>
      <c r="F56" s="800"/>
      <c r="G56" s="800"/>
      <c r="H56" s="800"/>
      <c r="I56" s="800"/>
      <c r="J56" s="800"/>
      <c r="K56" s="800"/>
      <c r="L56" s="800"/>
      <c r="M56" s="800"/>
      <c r="N56" s="800"/>
      <c r="O56" s="800"/>
      <c r="P56" s="800"/>
      <c r="Q56" s="800"/>
      <c r="R56" s="800"/>
      <c r="S56" s="800"/>
      <c r="T56" s="800"/>
      <c r="U56" s="800"/>
      <c r="V56" s="800"/>
      <c r="W56" s="800"/>
      <c r="X56" s="800"/>
      <c r="Y56" s="800"/>
      <c r="Z56" s="800"/>
      <c r="AA56" s="800"/>
      <c r="AB56" s="800"/>
      <c r="AC56" s="800"/>
      <c r="AD56" s="800"/>
      <c r="AE56" s="800"/>
      <c r="AF56" s="800"/>
    </row>
    <row r="57" spans="1:33" s="15" customFormat="1" ht="20.399999999999999" customHeight="1" thickBot="1" x14ac:dyDescent="0.3">
      <c r="B57" s="26" t="s">
        <v>6</v>
      </c>
      <c r="C57" s="27">
        <v>1</v>
      </c>
      <c r="D57" s="27">
        <v>2</v>
      </c>
      <c r="E57" s="27">
        <v>3</v>
      </c>
      <c r="F57" s="27">
        <v>4</v>
      </c>
      <c r="G57" s="154">
        <v>5</v>
      </c>
      <c r="H57" s="27">
        <v>6</v>
      </c>
      <c r="I57" s="154">
        <v>7</v>
      </c>
      <c r="J57" s="27">
        <v>8</v>
      </c>
      <c r="K57" s="154">
        <v>9</v>
      </c>
      <c r="L57" s="27">
        <v>10</v>
      </c>
      <c r="M57" s="154">
        <v>11</v>
      </c>
      <c r="N57" s="27">
        <v>12</v>
      </c>
      <c r="O57" s="154">
        <v>13</v>
      </c>
      <c r="P57" s="27">
        <v>14</v>
      </c>
      <c r="Q57" s="154">
        <v>15</v>
      </c>
      <c r="R57" s="27">
        <v>16</v>
      </c>
      <c r="S57" s="154">
        <v>17</v>
      </c>
      <c r="T57" s="28">
        <v>18</v>
      </c>
      <c r="U57" s="161"/>
      <c r="W57" s="101"/>
      <c r="X57" s="101"/>
      <c r="Y57" s="101"/>
      <c r="Z57" s="101"/>
      <c r="AA57" s="105"/>
      <c r="AB57" s="101"/>
      <c r="AC57" s="101"/>
      <c r="AD57" s="101"/>
      <c r="AE57" s="101"/>
      <c r="AF57" s="101"/>
    </row>
    <row r="58" spans="1:33" s="15" customFormat="1" ht="20.399999999999999" customHeight="1" thickBot="1" x14ac:dyDescent="0.3">
      <c r="B58" s="119" t="s">
        <v>23</v>
      </c>
      <c r="C58" s="120">
        <v>20</v>
      </c>
      <c r="D58" s="120">
        <v>18</v>
      </c>
      <c r="E58" s="120">
        <v>16</v>
      </c>
      <c r="F58" s="120">
        <v>15</v>
      </c>
      <c r="G58" s="155">
        <v>14</v>
      </c>
      <c r="H58" s="120">
        <v>13</v>
      </c>
      <c r="I58" s="155">
        <v>12</v>
      </c>
      <c r="J58" s="120">
        <v>11</v>
      </c>
      <c r="K58" s="155">
        <v>10</v>
      </c>
      <c r="L58" s="120">
        <v>9</v>
      </c>
      <c r="M58" s="155">
        <v>8</v>
      </c>
      <c r="N58" s="120">
        <v>7</v>
      </c>
      <c r="O58" s="155">
        <v>6</v>
      </c>
      <c r="P58" s="120">
        <v>5</v>
      </c>
      <c r="Q58" s="155">
        <v>4</v>
      </c>
      <c r="R58" s="120">
        <v>3</v>
      </c>
      <c r="S58" s="155">
        <v>2</v>
      </c>
      <c r="T58" s="121">
        <v>1</v>
      </c>
      <c r="U58" s="162"/>
      <c r="W58" s="101"/>
      <c r="X58" s="101"/>
      <c r="Y58" s="101"/>
      <c r="Z58" s="101"/>
      <c r="AA58" s="105"/>
      <c r="AB58" s="101"/>
      <c r="AC58" s="101"/>
      <c r="AD58" s="101"/>
      <c r="AE58" s="101"/>
      <c r="AF58" s="101"/>
    </row>
    <row r="59" spans="1:33" s="15" customFormat="1" x14ac:dyDescent="0.25">
      <c r="B59" s="18"/>
      <c r="C59" s="18"/>
      <c r="D59" s="18"/>
      <c r="E59" s="18"/>
      <c r="F59" s="18"/>
      <c r="G59" s="156"/>
      <c r="I59" s="156"/>
      <c r="K59" s="156"/>
      <c r="M59" s="156"/>
      <c r="O59" s="156"/>
      <c r="Q59" s="156"/>
      <c r="S59" s="156"/>
      <c r="U59" s="156"/>
    </row>
    <row r="60" spans="1:33" s="32" customFormat="1" ht="18" customHeight="1" x14ac:dyDescent="0.25">
      <c r="B60" s="315" t="s">
        <v>16</v>
      </c>
      <c r="C60" s="314"/>
      <c r="D60" s="792" t="s">
        <v>254</v>
      </c>
      <c r="E60" s="710"/>
      <c r="F60" s="710"/>
      <c r="G60" s="710"/>
      <c r="H60" s="710"/>
      <c r="I60" s="710"/>
      <c r="J60" s="710"/>
      <c r="K60" s="710"/>
      <c r="L60" s="314"/>
      <c r="M60" s="81"/>
      <c r="N60" s="315" t="s">
        <v>92</v>
      </c>
      <c r="O60" s="81"/>
      <c r="P60" s="314"/>
      <c r="Q60" s="157"/>
      <c r="R60" s="314"/>
      <c r="S60" s="81"/>
      <c r="U60" s="791" t="s">
        <v>259</v>
      </c>
      <c r="V60" s="710"/>
      <c r="W60" s="710"/>
      <c r="X60" s="710"/>
      <c r="Y60" s="710"/>
      <c r="Z60" s="710"/>
      <c r="AA60" s="710"/>
      <c r="AB60" s="710"/>
    </row>
    <row r="61" spans="1:33" s="32" customFormat="1" ht="18" customHeight="1" x14ac:dyDescent="0.25">
      <c r="B61" s="315"/>
      <c r="C61" s="314"/>
      <c r="D61" s="314"/>
      <c r="E61" s="316"/>
      <c r="G61" s="163"/>
      <c r="H61" s="315"/>
      <c r="I61" s="81"/>
      <c r="J61" s="314"/>
      <c r="K61" s="157"/>
      <c r="L61" s="314"/>
      <c r="M61" s="81"/>
      <c r="N61" s="98"/>
      <c r="O61" s="81"/>
      <c r="Q61" s="81"/>
      <c r="S61" s="81"/>
      <c r="U61" s="81"/>
    </row>
    <row r="62" spans="1:33" s="32" customFormat="1" ht="18" customHeight="1" x14ac:dyDescent="0.25">
      <c r="B62" s="315" t="s">
        <v>17</v>
      </c>
      <c r="C62" s="314"/>
      <c r="D62" s="792" t="s">
        <v>255</v>
      </c>
      <c r="E62" s="710"/>
      <c r="F62" s="710"/>
      <c r="G62" s="710"/>
      <c r="H62" s="710"/>
      <c r="I62" s="710"/>
      <c r="J62" s="710"/>
      <c r="K62" s="710"/>
      <c r="L62" s="314"/>
      <c r="M62" s="81"/>
      <c r="N62" s="315" t="s">
        <v>115</v>
      </c>
      <c r="O62" s="81"/>
      <c r="P62" s="314"/>
      <c r="Q62" s="157"/>
      <c r="R62" s="314"/>
      <c r="S62" s="81"/>
      <c r="U62" s="791" t="s">
        <v>260</v>
      </c>
      <c r="V62" s="710"/>
      <c r="W62" s="710"/>
      <c r="X62" s="710"/>
      <c r="Y62" s="710"/>
      <c r="Z62" s="710"/>
      <c r="AA62" s="710"/>
      <c r="AB62" s="710"/>
    </row>
    <row r="63" spans="1:33" s="15" customFormat="1" x14ac:dyDescent="0.25">
      <c r="A63" s="18"/>
      <c r="B63" s="18"/>
      <c r="C63" s="23"/>
      <c r="D63" s="23"/>
      <c r="E63" s="23"/>
      <c r="F63" s="18"/>
      <c r="G63" s="158"/>
      <c r="H63" s="18"/>
      <c r="I63" s="158"/>
      <c r="J63" s="18"/>
      <c r="K63" s="158"/>
      <c r="L63" s="18"/>
      <c r="M63" s="158"/>
      <c r="N63" s="18"/>
      <c r="O63" s="158"/>
      <c r="P63" s="18"/>
      <c r="Q63" s="158"/>
      <c r="R63" s="23"/>
      <c r="S63" s="158"/>
      <c r="T63" s="23"/>
      <c r="U63" s="158"/>
      <c r="V63" s="23"/>
      <c r="W63" s="18"/>
      <c r="X63" s="18"/>
      <c r="Y63" s="18"/>
      <c r="Z63" s="23"/>
      <c r="AA63" s="18"/>
      <c r="AB63" s="23"/>
      <c r="AC63" s="18"/>
      <c r="AD63" s="23"/>
      <c r="AE63" s="18"/>
      <c r="AF63" s="24"/>
    </row>
    <row r="64" spans="1:33" x14ac:dyDescent="0.25">
      <c r="A64" s="2"/>
      <c r="B64" s="2"/>
      <c r="C64" s="7"/>
      <c r="D64" s="7"/>
      <c r="E64" s="7"/>
      <c r="F64" s="2"/>
      <c r="G64" s="159"/>
      <c r="H64" s="2"/>
      <c r="I64" s="159"/>
      <c r="J64" s="2"/>
      <c r="K64" s="159"/>
      <c r="L64" s="2"/>
      <c r="M64" s="159"/>
      <c r="N64" s="2"/>
      <c r="O64" s="159"/>
      <c r="P64" s="2"/>
      <c r="Q64" s="159"/>
      <c r="R64" s="7"/>
      <c r="S64" s="159"/>
      <c r="T64" s="7"/>
      <c r="U64" s="159"/>
      <c r="V64" s="7"/>
      <c r="W64" s="2"/>
      <c r="X64" s="2"/>
      <c r="Y64" s="2"/>
      <c r="Z64" s="7"/>
      <c r="AA64" s="2"/>
      <c r="AB64" s="7"/>
      <c r="AC64" s="2"/>
      <c r="AD64" s="7"/>
      <c r="AE64" s="2"/>
    </row>
  </sheetData>
  <sheetProtection selectLockedCells="1" selectUnlockedCells="1"/>
  <autoFilter ref="A11:AF54" xr:uid="{00000000-0009-0000-0000-000013000000}"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hiddenButton="1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sortState xmlns:xlrd2="http://schemas.microsoft.com/office/spreadsheetml/2017/richdata2" ref="A14:AS55">
      <sortCondition ref="A12:A55"/>
    </sortState>
  </autoFilter>
  <sortState xmlns:xlrd2="http://schemas.microsoft.com/office/spreadsheetml/2017/richdata2" ref="B13:AF54">
    <sortCondition descending="1" ref="AF13:AF54"/>
  </sortState>
  <mergeCells count="39">
    <mergeCell ref="F7:X7"/>
    <mergeCell ref="F9:X9"/>
    <mergeCell ref="A1:AF1"/>
    <mergeCell ref="A2:AF2"/>
    <mergeCell ref="A4:AF4"/>
    <mergeCell ref="A5:AF5"/>
    <mergeCell ref="A6:N6"/>
    <mergeCell ref="A3:AF3"/>
    <mergeCell ref="A8:C8"/>
    <mergeCell ref="A9:C9"/>
    <mergeCell ref="C11:F11"/>
    <mergeCell ref="G11:J11"/>
    <mergeCell ref="B11:B12"/>
    <mergeCell ref="D8:AC8"/>
    <mergeCell ref="E10:L10"/>
    <mergeCell ref="M10:N10"/>
    <mergeCell ref="K11:U11"/>
    <mergeCell ref="X12:Y12"/>
    <mergeCell ref="C12:D12"/>
    <mergeCell ref="E12:F12"/>
    <mergeCell ref="G12:H12"/>
    <mergeCell ref="I12:J12"/>
    <mergeCell ref="K12:L12"/>
    <mergeCell ref="U60:AB60"/>
    <mergeCell ref="U62:AB62"/>
    <mergeCell ref="D60:K60"/>
    <mergeCell ref="D62:K62"/>
    <mergeCell ref="V11:AE11"/>
    <mergeCell ref="V12:W12"/>
    <mergeCell ref="AB12:AC12"/>
    <mergeCell ref="Z12:AA12"/>
    <mergeCell ref="AD12:AE12"/>
    <mergeCell ref="A56:AF56"/>
    <mergeCell ref="AF11:AF12"/>
    <mergeCell ref="M12:N12"/>
    <mergeCell ref="O12:P12"/>
    <mergeCell ref="Q12:R12"/>
    <mergeCell ref="A11:A12"/>
    <mergeCell ref="S12:T12"/>
  </mergeCells>
  <printOptions horizontalCentered="1"/>
  <pageMargins left="0.59055118110236227" right="0.19685039370078741" top="0.23" bottom="0.38" header="0" footer="0"/>
  <pageSetup paperSize="9" scale="71" firstPageNumber="0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F56"/>
  <sheetViews>
    <sheetView view="pageLayout" topLeftCell="A43" zoomScaleNormal="100" workbookViewId="0">
      <selection activeCell="E16" sqref="E16"/>
    </sheetView>
  </sheetViews>
  <sheetFormatPr defaultColWidth="8.6640625" defaultRowHeight="14.4" x14ac:dyDescent="0.3"/>
  <cols>
    <col min="1" max="1" width="4.5546875" style="170" customWidth="1"/>
    <col min="2" max="2" width="33.33203125" style="171" customWidth="1"/>
    <col min="3" max="3" width="13.6640625" style="171" customWidth="1"/>
    <col min="4" max="4" width="14.5546875" style="171" customWidth="1"/>
    <col min="5" max="5" width="24" style="171" customWidth="1"/>
    <col min="6" max="6" width="13.6640625" style="171" customWidth="1"/>
    <col min="7" max="256" width="8.6640625" style="171"/>
    <col min="257" max="257" width="4.5546875" style="171" customWidth="1"/>
    <col min="258" max="258" width="36.44140625" style="171" customWidth="1"/>
    <col min="259" max="259" width="26.33203125" style="171" customWidth="1"/>
    <col min="260" max="260" width="9.5546875" style="171" customWidth="1"/>
    <col min="261" max="261" width="36.44140625" style="171" customWidth="1"/>
    <col min="262" max="262" width="13.6640625" style="171" customWidth="1"/>
    <col min="263" max="512" width="8.6640625" style="171"/>
    <col min="513" max="513" width="4.5546875" style="171" customWidth="1"/>
    <col min="514" max="514" width="36.44140625" style="171" customWidth="1"/>
    <col min="515" max="515" width="26.33203125" style="171" customWidth="1"/>
    <col min="516" max="516" width="9.5546875" style="171" customWidth="1"/>
    <col min="517" max="517" width="36.44140625" style="171" customWidth="1"/>
    <col min="518" max="518" width="13.6640625" style="171" customWidth="1"/>
    <col min="519" max="768" width="8.6640625" style="171"/>
    <col min="769" max="769" width="4.5546875" style="171" customWidth="1"/>
    <col min="770" max="770" width="36.44140625" style="171" customWidth="1"/>
    <col min="771" max="771" width="26.33203125" style="171" customWidth="1"/>
    <col min="772" max="772" width="9.5546875" style="171" customWidth="1"/>
    <col min="773" max="773" width="36.44140625" style="171" customWidth="1"/>
    <col min="774" max="774" width="13.6640625" style="171" customWidth="1"/>
    <col min="775" max="16384" width="8.6640625" style="171"/>
  </cols>
  <sheetData>
    <row r="1" spans="1:6" x14ac:dyDescent="0.3">
      <c r="A1" s="819" t="s">
        <v>30</v>
      </c>
      <c r="B1" s="819"/>
      <c r="C1" s="819"/>
      <c r="D1" s="819"/>
      <c r="E1" s="819"/>
      <c r="F1" s="819"/>
    </row>
    <row r="2" spans="1:6" x14ac:dyDescent="0.3">
      <c r="A2" s="819" t="s">
        <v>249</v>
      </c>
      <c r="B2" s="819"/>
      <c r="C2" s="819"/>
      <c r="D2" s="819"/>
      <c r="E2" s="819"/>
      <c r="F2" s="819"/>
    </row>
    <row r="3" spans="1:6" x14ac:dyDescent="0.3">
      <c r="A3" s="819" t="s">
        <v>250</v>
      </c>
      <c r="B3" s="819"/>
      <c r="C3" s="819"/>
      <c r="D3" s="819"/>
      <c r="E3" s="819"/>
      <c r="F3" s="819"/>
    </row>
    <row r="4" spans="1:6" x14ac:dyDescent="0.3">
      <c r="A4" s="819" t="s">
        <v>112</v>
      </c>
      <c r="B4" s="819"/>
      <c r="C4" s="819"/>
      <c r="D4" s="819"/>
      <c r="E4" s="819"/>
      <c r="F4" s="819"/>
    </row>
    <row r="5" spans="1:6" x14ac:dyDescent="0.3">
      <c r="A5" s="820" t="s">
        <v>251</v>
      </c>
      <c r="B5" s="820"/>
      <c r="C5" s="820"/>
      <c r="D5" s="820"/>
      <c r="E5" s="820"/>
      <c r="F5" s="820"/>
    </row>
    <row r="6" spans="1:6" ht="15.6" x14ac:dyDescent="0.3">
      <c r="A6" s="818" t="s">
        <v>134</v>
      </c>
      <c r="B6" s="818"/>
      <c r="C6" s="818"/>
      <c r="D6" s="818"/>
      <c r="E6" s="818"/>
      <c r="F6" s="818"/>
    </row>
    <row r="7" spans="1:6" ht="15.6" x14ac:dyDescent="0.3">
      <c r="A7" s="818" t="s">
        <v>252</v>
      </c>
      <c r="B7" s="818"/>
      <c r="C7" s="818"/>
      <c r="D7" s="818"/>
      <c r="E7" s="818"/>
      <c r="F7" s="818"/>
    </row>
    <row r="8" spans="1:6" x14ac:dyDescent="0.3">
      <c r="A8" s="210"/>
      <c r="B8" s="210"/>
      <c r="C8" s="210"/>
      <c r="D8" s="210"/>
      <c r="E8" s="210"/>
      <c r="F8" s="210"/>
    </row>
    <row r="9" spans="1:6" x14ac:dyDescent="0.3">
      <c r="A9" s="210"/>
      <c r="B9" s="821" t="s">
        <v>195</v>
      </c>
      <c r="C9" s="821"/>
      <c r="D9" s="821"/>
      <c r="E9" s="210"/>
      <c r="F9" s="210"/>
    </row>
    <row r="10" spans="1:6" x14ac:dyDescent="0.3">
      <c r="A10" s="210"/>
      <c r="B10" s="821" t="s">
        <v>253</v>
      </c>
      <c r="C10" s="821"/>
      <c r="D10" s="821"/>
      <c r="E10" s="211"/>
      <c r="F10" s="211"/>
    </row>
    <row r="11" spans="1:6" x14ac:dyDescent="0.3">
      <c r="A11" s="817"/>
      <c r="B11" s="817"/>
      <c r="C11" s="817"/>
      <c r="D11" s="817"/>
      <c r="E11" s="817"/>
      <c r="F11" s="817"/>
    </row>
    <row r="12" spans="1:6" ht="30" customHeight="1" x14ac:dyDescent="0.3">
      <c r="A12" s="172" t="s">
        <v>121</v>
      </c>
      <c r="B12" s="173" t="s">
        <v>122</v>
      </c>
      <c r="C12" s="296" t="s">
        <v>246</v>
      </c>
      <c r="D12" s="297" t="s">
        <v>247</v>
      </c>
      <c r="E12" s="298" t="s">
        <v>248</v>
      </c>
      <c r="F12" s="174" t="s">
        <v>130</v>
      </c>
    </row>
    <row r="13" spans="1:6" x14ac:dyDescent="0.3">
      <c r="A13" s="172">
        <v>1</v>
      </c>
      <c r="B13" s="303" t="s">
        <v>202</v>
      </c>
      <c r="C13" s="300" t="s">
        <v>194</v>
      </c>
      <c r="D13" s="299" t="s">
        <v>16</v>
      </c>
      <c r="E13" s="299" t="s">
        <v>203</v>
      </c>
      <c r="F13" s="172"/>
    </row>
    <row r="14" spans="1:6" ht="26.4" x14ac:dyDescent="0.3">
      <c r="A14" s="172">
        <v>2</v>
      </c>
      <c r="B14" s="304" t="s">
        <v>204</v>
      </c>
      <c r="C14" s="301" t="s">
        <v>194</v>
      </c>
      <c r="D14" s="300" t="s">
        <v>17</v>
      </c>
      <c r="E14" s="302" t="s">
        <v>205</v>
      </c>
      <c r="F14" s="172"/>
    </row>
    <row r="15" spans="1:6" ht="26.4" x14ac:dyDescent="0.3">
      <c r="A15" s="172">
        <v>3</v>
      </c>
      <c r="B15" s="304" t="s">
        <v>206</v>
      </c>
      <c r="C15" s="301" t="s">
        <v>194</v>
      </c>
      <c r="D15" s="300" t="s">
        <v>80</v>
      </c>
      <c r="E15" s="302" t="s">
        <v>207</v>
      </c>
      <c r="F15" s="172"/>
    </row>
    <row r="16" spans="1:6" ht="26.4" x14ac:dyDescent="0.3">
      <c r="A16" s="172">
        <v>4</v>
      </c>
      <c r="B16" s="304" t="s">
        <v>208</v>
      </c>
      <c r="C16" s="301" t="s">
        <v>194</v>
      </c>
      <c r="D16" s="300" t="s">
        <v>209</v>
      </c>
      <c r="E16" s="301" t="s">
        <v>210</v>
      </c>
      <c r="F16" s="172"/>
    </row>
    <row r="17" spans="1:6" x14ac:dyDescent="0.3">
      <c r="A17" s="172">
        <v>5</v>
      </c>
      <c r="B17" s="305" t="s">
        <v>211</v>
      </c>
      <c r="C17" s="301" t="s">
        <v>194</v>
      </c>
      <c r="D17" s="300" t="s">
        <v>212</v>
      </c>
      <c r="E17" s="299" t="s">
        <v>149</v>
      </c>
      <c r="F17" s="172"/>
    </row>
    <row r="18" spans="1:6" ht="26.4" x14ac:dyDescent="0.3">
      <c r="A18" s="172">
        <v>6</v>
      </c>
      <c r="B18" s="305" t="s">
        <v>213</v>
      </c>
      <c r="C18" s="301" t="s">
        <v>194</v>
      </c>
      <c r="D18" s="300" t="s">
        <v>214</v>
      </c>
      <c r="E18" s="299" t="s">
        <v>187</v>
      </c>
      <c r="F18" s="172"/>
    </row>
    <row r="19" spans="1:6" ht="26.4" x14ac:dyDescent="0.3">
      <c r="A19" s="172">
        <v>7</v>
      </c>
      <c r="B19" s="305" t="s">
        <v>215</v>
      </c>
      <c r="C19" s="301" t="s">
        <v>194</v>
      </c>
      <c r="D19" s="300" t="s">
        <v>214</v>
      </c>
      <c r="E19" s="299" t="s">
        <v>187</v>
      </c>
      <c r="F19" s="172"/>
    </row>
    <row r="20" spans="1:6" ht="26.4" x14ac:dyDescent="0.3">
      <c r="A20" s="172">
        <v>8</v>
      </c>
      <c r="B20" s="305" t="s">
        <v>216</v>
      </c>
      <c r="C20" s="301" t="s">
        <v>194</v>
      </c>
      <c r="D20" s="300" t="s">
        <v>217</v>
      </c>
      <c r="E20" s="299" t="s">
        <v>165</v>
      </c>
      <c r="F20" s="172"/>
    </row>
    <row r="21" spans="1:6" ht="26.4" x14ac:dyDescent="0.3">
      <c r="A21" s="172">
        <v>9</v>
      </c>
      <c r="B21" s="305" t="s">
        <v>218</v>
      </c>
      <c r="C21" s="301" t="s">
        <v>194</v>
      </c>
      <c r="D21" s="300" t="s">
        <v>217</v>
      </c>
      <c r="E21" s="306" t="s">
        <v>219</v>
      </c>
      <c r="F21" s="172"/>
    </row>
    <row r="22" spans="1:6" x14ac:dyDescent="0.3">
      <c r="A22" s="175">
        <v>10</v>
      </c>
      <c r="B22" s="304" t="s">
        <v>220</v>
      </c>
      <c r="C22" s="301" t="s">
        <v>194</v>
      </c>
      <c r="D22" s="300" t="s">
        <v>221</v>
      </c>
      <c r="E22" s="302" t="s">
        <v>207</v>
      </c>
      <c r="F22" s="172"/>
    </row>
    <row r="23" spans="1:6" x14ac:dyDescent="0.3">
      <c r="A23" s="175">
        <v>11</v>
      </c>
      <c r="B23" s="305" t="s">
        <v>222</v>
      </c>
      <c r="C23" s="301" t="s">
        <v>194</v>
      </c>
      <c r="D23" s="301" t="s">
        <v>221</v>
      </c>
      <c r="E23" s="301" t="s">
        <v>210</v>
      </c>
      <c r="F23" s="172"/>
    </row>
    <row r="24" spans="1:6" x14ac:dyDescent="0.3">
      <c r="A24" s="175">
        <v>12</v>
      </c>
      <c r="B24" s="309" t="s">
        <v>223</v>
      </c>
      <c r="C24" s="301" t="s">
        <v>194</v>
      </c>
      <c r="D24" s="301" t="s">
        <v>221</v>
      </c>
      <c r="E24" s="301" t="s">
        <v>210</v>
      </c>
      <c r="F24" s="172"/>
    </row>
    <row r="25" spans="1:6" x14ac:dyDescent="0.3">
      <c r="A25" s="175">
        <v>13</v>
      </c>
      <c r="B25" s="307" t="s">
        <v>224</v>
      </c>
      <c r="C25" s="301" t="s">
        <v>194</v>
      </c>
      <c r="D25" s="302" t="s">
        <v>221</v>
      </c>
      <c r="E25" s="302" t="s">
        <v>225</v>
      </c>
      <c r="F25" s="172"/>
    </row>
    <row r="26" spans="1:6" x14ac:dyDescent="0.3">
      <c r="A26" s="175">
        <v>14</v>
      </c>
      <c r="B26" s="307" t="s">
        <v>226</v>
      </c>
      <c r="C26" s="301" t="s">
        <v>194</v>
      </c>
      <c r="D26" s="300" t="s">
        <v>221</v>
      </c>
      <c r="E26" s="308" t="s">
        <v>227</v>
      </c>
      <c r="F26" s="172"/>
    </row>
    <row r="27" spans="1:6" x14ac:dyDescent="0.3">
      <c r="A27" s="175">
        <v>15</v>
      </c>
      <c r="B27" s="304" t="s">
        <v>228</v>
      </c>
      <c r="C27" s="301" t="s">
        <v>194</v>
      </c>
      <c r="D27" s="302" t="s">
        <v>221</v>
      </c>
      <c r="E27" s="301" t="s">
        <v>229</v>
      </c>
      <c r="F27" s="172"/>
    </row>
    <row r="28" spans="1:6" x14ac:dyDescent="0.3">
      <c r="A28" s="175">
        <v>16</v>
      </c>
      <c r="B28" s="305" t="s">
        <v>230</v>
      </c>
      <c r="C28" s="301" t="s">
        <v>194</v>
      </c>
      <c r="D28" s="302" t="s">
        <v>221</v>
      </c>
      <c r="E28" s="299" t="s">
        <v>187</v>
      </c>
      <c r="F28" s="172"/>
    </row>
    <row r="29" spans="1:6" x14ac:dyDescent="0.3">
      <c r="A29" s="175">
        <v>17</v>
      </c>
      <c r="B29" s="305" t="s">
        <v>231</v>
      </c>
      <c r="C29" s="301" t="s">
        <v>194</v>
      </c>
      <c r="D29" s="300" t="s">
        <v>221</v>
      </c>
      <c r="E29" s="299" t="s">
        <v>232</v>
      </c>
      <c r="F29" s="172"/>
    </row>
    <row r="30" spans="1:6" x14ac:dyDescent="0.3">
      <c r="A30" s="175">
        <v>18</v>
      </c>
      <c r="B30" s="307" t="s">
        <v>233</v>
      </c>
      <c r="C30" s="301" t="s">
        <v>194</v>
      </c>
      <c r="D30" s="300" t="s">
        <v>221</v>
      </c>
      <c r="E30" s="299" t="s">
        <v>149</v>
      </c>
      <c r="F30" s="172"/>
    </row>
    <row r="31" spans="1:6" x14ac:dyDescent="0.3">
      <c r="A31" s="175">
        <v>19</v>
      </c>
      <c r="B31" s="305" t="s">
        <v>234</v>
      </c>
      <c r="C31" s="299" t="s">
        <v>235</v>
      </c>
      <c r="D31" s="300" t="s">
        <v>236</v>
      </c>
      <c r="E31" s="299" t="s">
        <v>237</v>
      </c>
      <c r="F31" s="172"/>
    </row>
    <row r="32" spans="1:6" x14ac:dyDescent="0.3">
      <c r="A32" s="175">
        <v>20</v>
      </c>
      <c r="B32" s="305" t="s">
        <v>238</v>
      </c>
      <c r="C32" s="299" t="s">
        <v>239</v>
      </c>
      <c r="D32" s="300" t="s">
        <v>236</v>
      </c>
      <c r="E32" s="299" t="s">
        <v>237</v>
      </c>
      <c r="F32" s="172"/>
    </row>
    <row r="33" spans="1:6" x14ac:dyDescent="0.3">
      <c r="A33" s="175">
        <v>21</v>
      </c>
      <c r="B33" s="304" t="s">
        <v>240</v>
      </c>
      <c r="C33" s="301" t="s">
        <v>194</v>
      </c>
      <c r="D33" s="302" t="s">
        <v>221</v>
      </c>
      <c r="E33" s="301" t="s">
        <v>241</v>
      </c>
      <c r="F33" s="172"/>
    </row>
    <row r="34" spans="1:6" x14ac:dyDescent="0.3">
      <c r="A34" s="175">
        <v>22</v>
      </c>
      <c r="B34" s="305" t="s">
        <v>242</v>
      </c>
      <c r="C34" s="301" t="s">
        <v>194</v>
      </c>
      <c r="D34" s="302" t="s">
        <v>221</v>
      </c>
      <c r="E34" s="299" t="s">
        <v>243</v>
      </c>
      <c r="F34" s="172"/>
    </row>
    <row r="35" spans="1:6" x14ac:dyDescent="0.3">
      <c r="A35" s="175">
        <v>23</v>
      </c>
      <c r="B35" s="307" t="s">
        <v>244</v>
      </c>
      <c r="C35" s="300" t="s">
        <v>194</v>
      </c>
      <c r="D35" s="302" t="s">
        <v>221</v>
      </c>
      <c r="E35" s="299" t="s">
        <v>245</v>
      </c>
      <c r="F35" s="172"/>
    </row>
    <row r="36" spans="1:6" x14ac:dyDescent="0.3">
      <c r="A36" s="175">
        <v>24</v>
      </c>
      <c r="B36" s="177"/>
      <c r="C36" s="172"/>
      <c r="D36" s="172"/>
      <c r="E36" s="172"/>
      <c r="F36" s="172"/>
    </row>
    <row r="37" spans="1:6" x14ac:dyDescent="0.3">
      <c r="A37" s="175">
        <v>25</v>
      </c>
      <c r="B37" s="176"/>
      <c r="C37" s="172"/>
      <c r="D37" s="172"/>
      <c r="E37" s="172"/>
      <c r="F37" s="172"/>
    </row>
    <row r="38" spans="1:6" x14ac:dyDescent="0.3">
      <c r="A38" s="175">
        <v>26</v>
      </c>
      <c r="B38" s="176"/>
      <c r="C38" s="227"/>
      <c r="D38" s="172"/>
      <c r="E38" s="172"/>
      <c r="F38" s="172"/>
    </row>
    <row r="39" spans="1:6" x14ac:dyDescent="0.3">
      <c r="A39" s="175">
        <v>27</v>
      </c>
      <c r="B39" s="176"/>
      <c r="C39" s="172"/>
      <c r="D39" s="172"/>
      <c r="E39" s="172"/>
      <c r="F39" s="172"/>
    </row>
    <row r="40" spans="1:6" x14ac:dyDescent="0.3">
      <c r="A40" s="175">
        <v>28</v>
      </c>
      <c r="B40" s="176"/>
      <c r="C40" s="172"/>
      <c r="D40" s="172"/>
      <c r="E40" s="172"/>
      <c r="F40" s="172"/>
    </row>
    <row r="41" spans="1:6" x14ac:dyDescent="0.3">
      <c r="A41" s="175">
        <v>29</v>
      </c>
      <c r="B41" s="176"/>
      <c r="C41" s="172"/>
      <c r="D41" s="172"/>
      <c r="E41" s="172"/>
      <c r="F41" s="172"/>
    </row>
    <row r="42" spans="1:6" x14ac:dyDescent="0.3">
      <c r="A42" s="175">
        <v>30</v>
      </c>
      <c r="B42" s="176"/>
      <c r="C42" s="172"/>
      <c r="D42" s="172"/>
      <c r="E42" s="172"/>
      <c r="F42" s="172"/>
    </row>
    <row r="43" spans="1:6" x14ac:dyDescent="0.3">
      <c r="A43" s="175">
        <v>31</v>
      </c>
      <c r="B43" s="176"/>
      <c r="C43" s="172"/>
      <c r="D43" s="172"/>
      <c r="E43" s="172"/>
      <c r="F43" s="172"/>
    </row>
    <row r="44" spans="1:6" x14ac:dyDescent="0.3">
      <c r="A44" s="175">
        <v>32</v>
      </c>
      <c r="B44" s="176"/>
      <c r="C44" s="172"/>
      <c r="D44" s="172"/>
      <c r="E44" s="172"/>
      <c r="F44" s="172"/>
    </row>
    <row r="45" spans="1:6" x14ac:dyDescent="0.3">
      <c r="A45" s="175">
        <v>33</v>
      </c>
      <c r="B45" s="176"/>
      <c r="C45" s="172"/>
      <c r="D45" s="172"/>
      <c r="E45" s="172"/>
      <c r="F45" s="172"/>
    </row>
    <row r="46" spans="1:6" x14ac:dyDescent="0.3">
      <c r="A46" s="175">
        <v>34</v>
      </c>
      <c r="B46" s="176"/>
      <c r="C46" s="172"/>
      <c r="D46" s="172"/>
      <c r="E46" s="172"/>
      <c r="F46" s="172"/>
    </row>
    <row r="47" spans="1:6" ht="24" customHeight="1" x14ac:dyDescent="0.3">
      <c r="A47" s="175">
        <v>35</v>
      </c>
      <c r="B47" s="176"/>
      <c r="C47" s="227"/>
      <c r="D47" s="172"/>
      <c r="E47" s="172"/>
      <c r="F47" s="172"/>
    </row>
    <row r="48" spans="1:6" x14ac:dyDescent="0.3">
      <c r="A48" s="175">
        <v>36</v>
      </c>
      <c r="B48" s="176"/>
      <c r="C48" s="172"/>
      <c r="D48" s="172"/>
      <c r="E48" s="172"/>
      <c r="F48" s="172"/>
    </row>
    <row r="49" spans="1:6" x14ac:dyDescent="0.3">
      <c r="A49" s="175">
        <v>37</v>
      </c>
      <c r="B49" s="176"/>
      <c r="C49" s="172"/>
      <c r="D49" s="172"/>
      <c r="E49" s="172"/>
      <c r="F49" s="172"/>
    </row>
    <row r="50" spans="1:6" x14ac:dyDescent="0.3">
      <c r="A50" s="175">
        <v>38</v>
      </c>
      <c r="B50" s="176"/>
      <c r="C50" s="172"/>
      <c r="D50" s="172"/>
      <c r="E50" s="172"/>
      <c r="F50" s="172"/>
    </row>
    <row r="51" spans="1:6" x14ac:dyDescent="0.3">
      <c r="A51" s="175">
        <v>39</v>
      </c>
      <c r="B51" s="176"/>
      <c r="C51" s="172"/>
      <c r="D51" s="172"/>
      <c r="E51" s="172"/>
      <c r="F51" s="172"/>
    </row>
    <row r="52" spans="1:6" x14ac:dyDescent="0.3">
      <c r="A52" s="175">
        <v>40</v>
      </c>
      <c r="B52" s="176"/>
      <c r="C52" s="172"/>
      <c r="D52" s="172"/>
      <c r="E52" s="172"/>
      <c r="F52" s="172"/>
    </row>
    <row r="53" spans="1:6" ht="10.95" customHeight="1" x14ac:dyDescent="0.3">
      <c r="A53" s="210"/>
      <c r="B53" s="211"/>
      <c r="C53" s="211"/>
      <c r="D53" s="211"/>
      <c r="E53" s="211"/>
      <c r="F53" s="211"/>
    </row>
    <row r="54" spans="1:6" x14ac:dyDescent="0.3">
      <c r="A54" s="313"/>
      <c r="B54" s="315" t="s">
        <v>16</v>
      </c>
      <c r="C54" s="314"/>
      <c r="D54" s="314"/>
      <c r="E54" s="316" t="s">
        <v>254</v>
      </c>
      <c r="F54" s="310"/>
    </row>
    <row r="55" spans="1:6" ht="9" customHeight="1" x14ac:dyDescent="0.3">
      <c r="A55" s="310"/>
      <c r="B55" s="315"/>
      <c r="C55" s="314"/>
      <c r="D55" s="314"/>
      <c r="E55" s="316"/>
      <c r="F55" s="310"/>
    </row>
    <row r="56" spans="1:6" x14ac:dyDescent="0.3">
      <c r="A56" s="310"/>
      <c r="B56" s="315" t="s">
        <v>17</v>
      </c>
      <c r="C56" s="314"/>
      <c r="D56" s="314"/>
      <c r="E56" s="311" t="s">
        <v>255</v>
      </c>
      <c r="F56" s="310"/>
    </row>
  </sheetData>
  <mergeCells count="10">
    <mergeCell ref="A11:F11"/>
    <mergeCell ref="A6:F6"/>
    <mergeCell ref="A7:F7"/>
    <mergeCell ref="A1:F1"/>
    <mergeCell ref="A2:F2"/>
    <mergeCell ref="A3:F3"/>
    <mergeCell ref="A4:F4"/>
    <mergeCell ref="A5:F5"/>
    <mergeCell ref="B10:D10"/>
    <mergeCell ref="B9:D9"/>
  </mergeCells>
  <phoneticPr fontId="9" type="noConversion"/>
  <pageMargins left="0.51181102362204722" right="0.51181102362204722" top="0.55118110236220474" bottom="0.55118110236220474" header="0.31496062992125984" footer="0.31496062992125984"/>
  <pageSetup paperSize="9" scale="83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62F83-549A-4F52-8E12-497563B1229C}">
  <sheetPr>
    <tabColor theme="6" tint="0.39997558519241921"/>
    <pageSetUpPr fitToPage="1"/>
  </sheetPr>
  <dimension ref="A1:P31"/>
  <sheetViews>
    <sheetView view="pageBreakPreview" zoomScale="90" zoomScaleNormal="70" zoomScaleSheetLayoutView="90" workbookViewId="0">
      <selection activeCell="O19" sqref="O19"/>
    </sheetView>
  </sheetViews>
  <sheetFormatPr defaultColWidth="9.109375" defaultRowHeight="13.2" x14ac:dyDescent="0.25"/>
  <cols>
    <col min="1" max="1" width="7.5546875" style="32" customWidth="1"/>
    <col min="2" max="2" width="17.44140625" style="32" customWidth="1"/>
    <col min="3" max="3" width="7.33203125" style="32" customWidth="1"/>
    <col min="4" max="4" width="10.44140625" style="32" customWidth="1"/>
    <col min="5" max="5" width="8.44140625" style="32" customWidth="1"/>
    <col min="6" max="6" width="22.33203125" style="32" customWidth="1"/>
    <col min="7" max="7" width="30.44140625" style="32" customWidth="1"/>
    <col min="8" max="8" width="10.109375" style="32" customWidth="1"/>
    <col min="9" max="9" width="12.44140625" style="32" customWidth="1"/>
    <col min="10" max="10" width="3.88671875" style="32" hidden="1" customWidth="1"/>
    <col min="11" max="11" width="4.88671875" style="32" hidden="1" customWidth="1"/>
    <col min="12" max="12" width="15" style="32" hidden="1" customWidth="1"/>
    <col min="13" max="13" width="7" style="32" customWidth="1"/>
    <col min="14" max="14" width="11.33203125" style="32" customWidth="1"/>
    <col min="15" max="15" width="17.21875" style="32" customWidth="1"/>
    <col min="16" max="16" width="18" style="32" customWidth="1"/>
    <col min="17" max="16384" width="9.109375" style="32"/>
  </cols>
  <sheetData>
    <row r="1" spans="1:16" x14ac:dyDescent="0.25">
      <c r="A1" s="683" t="s">
        <v>111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</row>
    <row r="2" spans="1:16" x14ac:dyDescent="0.25">
      <c r="A2" s="683" t="s">
        <v>196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16" ht="12.75" customHeight="1" x14ac:dyDescent="0.25">
      <c r="A3" s="683" t="s">
        <v>256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16" ht="12.75" customHeight="1" x14ac:dyDescent="0.25">
      <c r="A4" s="683" t="s">
        <v>112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6" x14ac:dyDescent="0.25">
      <c r="A5" s="683" t="s">
        <v>257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</row>
    <row r="6" spans="1:16" ht="9" customHeight="1" x14ac:dyDescent="0.25">
      <c r="P6" s="310"/>
    </row>
    <row r="7" spans="1:16" ht="27" customHeight="1" x14ac:dyDescent="0.3">
      <c r="A7" s="684" t="s">
        <v>195</v>
      </c>
      <c r="B7" s="684"/>
      <c r="C7" s="684"/>
      <c r="D7" s="685" t="s">
        <v>1</v>
      </c>
      <c r="E7" s="686"/>
      <c r="F7" s="686"/>
      <c r="G7" s="686"/>
      <c r="H7" s="686"/>
      <c r="I7" s="686"/>
      <c r="J7" s="686"/>
      <c r="K7" s="686"/>
      <c r="L7" s="686"/>
      <c r="M7" s="686"/>
      <c r="N7" s="684" t="s">
        <v>98</v>
      </c>
      <c r="O7" s="684"/>
      <c r="P7" s="684"/>
    </row>
    <row r="8" spans="1:16" ht="27.75" customHeight="1" x14ac:dyDescent="0.25">
      <c r="A8" s="680" t="s">
        <v>197</v>
      </c>
      <c r="B8" s="680"/>
      <c r="C8" s="681"/>
      <c r="D8" s="682" t="s">
        <v>198</v>
      </c>
      <c r="E8" s="682"/>
      <c r="F8" s="682"/>
      <c r="G8" s="682"/>
      <c r="H8" s="682"/>
      <c r="I8" s="682"/>
      <c r="J8" s="682"/>
      <c r="K8" s="682"/>
      <c r="L8" s="682"/>
      <c r="M8" s="682"/>
      <c r="N8" s="680" t="s">
        <v>20</v>
      </c>
      <c r="O8" s="680"/>
      <c r="P8" s="680"/>
    </row>
    <row r="9" spans="1:16" ht="15" x14ac:dyDescent="0.25">
      <c r="A9" s="700" t="s">
        <v>25</v>
      </c>
      <c r="B9" s="700"/>
      <c r="C9" s="700"/>
      <c r="D9" s="701" t="s">
        <v>258</v>
      </c>
      <c r="E9" s="702"/>
      <c r="F9" s="702"/>
      <c r="G9" s="702"/>
      <c r="H9" s="702"/>
      <c r="I9" s="702"/>
      <c r="J9" s="702"/>
      <c r="K9" s="702"/>
      <c r="L9" s="702"/>
      <c r="M9" s="703"/>
      <c r="N9" s="700" t="s">
        <v>2</v>
      </c>
      <c r="O9" s="700"/>
      <c r="P9" s="700"/>
    </row>
    <row r="10" spans="1:16" ht="15.6" x14ac:dyDescent="0.3">
      <c r="A10" s="699">
        <v>80</v>
      </c>
      <c r="B10" s="699"/>
      <c r="C10" s="699"/>
      <c r="D10" s="704" t="s">
        <v>199</v>
      </c>
      <c r="E10" s="685"/>
      <c r="F10" s="685"/>
      <c r="G10" s="685"/>
      <c r="H10" s="685"/>
      <c r="I10" s="685"/>
      <c r="J10" s="685"/>
      <c r="K10" s="685"/>
      <c r="L10" s="685"/>
      <c r="M10" s="705"/>
      <c r="N10" s="286" t="s">
        <v>3</v>
      </c>
      <c r="O10" s="286" t="s">
        <v>4</v>
      </c>
      <c r="P10" s="286" t="s">
        <v>5</v>
      </c>
    </row>
    <row r="11" spans="1:16" ht="15" x14ac:dyDescent="0.25">
      <c r="A11" s="699"/>
      <c r="B11" s="699"/>
      <c r="C11" s="699"/>
      <c r="D11" s="687" t="s">
        <v>261</v>
      </c>
      <c r="E11" s="687"/>
      <c r="F11" s="687"/>
      <c r="G11" s="687"/>
      <c r="H11" s="687"/>
      <c r="I11" s="687"/>
      <c r="J11" s="687"/>
      <c r="K11" s="687"/>
      <c r="L11" s="687"/>
      <c r="M11" s="687"/>
      <c r="N11" s="242">
        <v>72</v>
      </c>
      <c r="O11" s="377">
        <v>56</v>
      </c>
      <c r="P11" s="378">
        <v>45</v>
      </c>
    </row>
    <row r="12" spans="1:16" s="4" customFormat="1" x14ac:dyDescent="0.25">
      <c r="A12" s="21"/>
      <c r="B12" s="21"/>
      <c r="C12" s="21"/>
      <c r="N12" s="21"/>
      <c r="O12" s="21"/>
      <c r="P12" s="21"/>
    </row>
    <row r="13" spans="1:16" ht="13.8" x14ac:dyDescent="0.25">
      <c r="A13" s="694" t="s">
        <v>37</v>
      </c>
      <c r="B13" s="695"/>
      <c r="C13" s="695"/>
      <c r="D13" s="571"/>
      <c r="E13" s="593"/>
      <c r="F13" s="593"/>
      <c r="G13" s="593"/>
      <c r="H13" s="593"/>
      <c r="I13" s="593"/>
      <c r="J13" s="593"/>
      <c r="K13" s="593"/>
      <c r="L13" s="593"/>
      <c r="M13" s="593"/>
      <c r="N13" s="594"/>
      <c r="O13" s="594"/>
      <c r="P13" s="594"/>
    </row>
    <row r="14" spans="1:16" ht="13.8" x14ac:dyDescent="0.25">
      <c r="A14" s="695" t="s">
        <v>38</v>
      </c>
      <c r="B14" s="695"/>
      <c r="C14" s="695"/>
      <c r="D14" s="571"/>
      <c r="E14" s="593"/>
      <c r="F14" s="593"/>
      <c r="G14" s="593"/>
      <c r="H14" s="593"/>
      <c r="I14" s="593"/>
      <c r="J14" s="593"/>
      <c r="K14" s="593"/>
      <c r="L14" s="593"/>
      <c r="M14" s="593"/>
      <c r="N14" s="594"/>
      <c r="O14" s="594"/>
      <c r="P14" s="594"/>
    </row>
    <row r="15" spans="1:16" ht="13.8" x14ac:dyDescent="0.25">
      <c r="A15" s="575"/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</row>
    <row r="16" spans="1:16" ht="11.25" customHeight="1" x14ac:dyDescent="0.25">
      <c r="A16" s="688" t="s">
        <v>6</v>
      </c>
      <c r="B16" s="688" t="s">
        <v>61</v>
      </c>
      <c r="C16" s="688"/>
      <c r="D16" s="689" t="s">
        <v>7</v>
      </c>
      <c r="E16" s="691" t="s">
        <v>8</v>
      </c>
      <c r="F16" s="691" t="s">
        <v>9</v>
      </c>
      <c r="G16" s="691" t="s">
        <v>10</v>
      </c>
      <c r="H16" s="691" t="s">
        <v>11</v>
      </c>
      <c r="I16" s="691" t="s">
        <v>12</v>
      </c>
      <c r="J16" s="698" t="s">
        <v>19</v>
      </c>
      <c r="K16" s="698"/>
      <c r="L16" s="691" t="s">
        <v>22</v>
      </c>
      <c r="M16" s="691" t="s">
        <v>13</v>
      </c>
      <c r="N16" s="691" t="s">
        <v>14</v>
      </c>
      <c r="O16" s="691" t="s">
        <v>15</v>
      </c>
      <c r="P16" s="696"/>
    </row>
    <row r="17" spans="1:16" ht="13.8" x14ac:dyDescent="0.25">
      <c r="A17" s="688"/>
      <c r="B17" s="688"/>
      <c r="C17" s="688"/>
      <c r="D17" s="690"/>
      <c r="E17" s="692"/>
      <c r="F17" s="693"/>
      <c r="G17" s="692"/>
      <c r="H17" s="692"/>
      <c r="I17" s="692"/>
      <c r="J17" s="591" t="s">
        <v>21</v>
      </c>
      <c r="K17" s="591" t="s">
        <v>23</v>
      </c>
      <c r="L17" s="692"/>
      <c r="M17" s="692"/>
      <c r="N17" s="692"/>
      <c r="O17" s="692"/>
      <c r="P17" s="697"/>
    </row>
    <row r="18" spans="1:16" ht="18" customHeight="1" x14ac:dyDescent="0.25">
      <c r="A18" s="592">
        <v>1</v>
      </c>
      <c r="B18" s="369" t="s">
        <v>404</v>
      </c>
      <c r="C18" s="581"/>
      <c r="D18" s="324">
        <v>1993</v>
      </c>
      <c r="E18" s="324" t="s">
        <v>3</v>
      </c>
      <c r="F18" s="324" t="s">
        <v>203</v>
      </c>
      <c r="G18" s="324"/>
      <c r="H18" s="566">
        <v>67.95</v>
      </c>
      <c r="I18" s="324">
        <v>74</v>
      </c>
      <c r="J18" s="567"/>
      <c r="K18" s="567"/>
      <c r="L18" s="568"/>
      <c r="M18" s="565">
        <f t="shared" ref="M18:M26" si="0">IF(A18=1,20,IF(A18=2,18,IF(A18=3,16,IF(A18&gt;19,0,19-A18))))</f>
        <v>20</v>
      </c>
      <c r="N18" s="569" t="str">
        <f t="shared" ref="N18:N26" si="1">IF(AND(NOT(OR(E18="МСМК",E18="ЗМС")),I18&gt;=$N$11),"+МСМК",IF(AND(OR(E18="МСМК",E18="ЗМС"),I18&gt;=$N$11),"МСМК",IF(AND(NOT(OR(E18="МСМК",E18="МС",E18="ЗМС")),I18&gt;=$O$11),"+МС",IF(AND(OR(E18="МСМК",E18="МС",E18="ЗМС"),I18&gt;=$O$11),"МС",IF(AND(NOT(OR(E18="ЗМС",E18="МСМК",E18="МС",E18="КМС")),I18&gt;=$P$11),"+КМС",IF(AND(OR(E18="ЗМС",E18="МСМК",E18="МС",E18="КМС"),I18&gt;=$P$11),"КМС","-"))))))</f>
        <v>МСМК</v>
      </c>
      <c r="O18" s="371" t="s">
        <v>414</v>
      </c>
      <c r="P18" s="570"/>
    </row>
    <row r="19" spans="1:16" s="312" customFormat="1" ht="18.75" customHeight="1" x14ac:dyDescent="0.25">
      <c r="A19" s="592">
        <f>A18+1</f>
        <v>2</v>
      </c>
      <c r="B19" s="369" t="s">
        <v>405</v>
      </c>
      <c r="C19" s="581"/>
      <c r="D19" s="324">
        <v>2000</v>
      </c>
      <c r="E19" s="324" t="s">
        <v>4</v>
      </c>
      <c r="F19" s="582" t="s">
        <v>128</v>
      </c>
      <c r="G19" s="583" t="s">
        <v>143</v>
      </c>
      <c r="H19" s="566">
        <v>67.650000000000006</v>
      </c>
      <c r="I19" s="324">
        <v>67</v>
      </c>
      <c r="J19" s="567"/>
      <c r="K19" s="567"/>
      <c r="L19" s="568"/>
      <c r="M19" s="565">
        <f t="shared" si="0"/>
        <v>18</v>
      </c>
      <c r="N19" s="569" t="str">
        <f t="shared" si="1"/>
        <v>МС</v>
      </c>
      <c r="O19" s="371" t="s">
        <v>730</v>
      </c>
      <c r="P19" s="570"/>
    </row>
    <row r="20" spans="1:16" s="312" customFormat="1" ht="15.75" customHeight="1" x14ac:dyDescent="0.25">
      <c r="A20" s="592">
        <f t="shared" ref="A20:A26" si="2">A19+1</f>
        <v>3</v>
      </c>
      <c r="B20" s="369" t="s">
        <v>406</v>
      </c>
      <c r="C20" s="540"/>
      <c r="D20" s="339">
        <v>1987</v>
      </c>
      <c r="E20" s="339" t="s">
        <v>4</v>
      </c>
      <c r="F20" s="339" t="s">
        <v>292</v>
      </c>
      <c r="G20" s="339"/>
      <c r="H20" s="566">
        <v>67.8</v>
      </c>
      <c r="I20" s="376">
        <v>59</v>
      </c>
      <c r="J20" s="567"/>
      <c r="K20" s="567"/>
      <c r="L20" s="568"/>
      <c r="M20" s="565">
        <f t="shared" si="0"/>
        <v>16</v>
      </c>
      <c r="N20" s="569" t="str">
        <f t="shared" si="1"/>
        <v>МС</v>
      </c>
      <c r="O20" s="371" t="s">
        <v>397</v>
      </c>
      <c r="P20" s="570"/>
    </row>
    <row r="21" spans="1:16" s="312" customFormat="1" ht="15.75" customHeight="1" x14ac:dyDescent="0.25">
      <c r="A21" s="592">
        <f t="shared" si="2"/>
        <v>4</v>
      </c>
      <c r="B21" s="369" t="s">
        <v>408</v>
      </c>
      <c r="C21" s="581"/>
      <c r="D21" s="324">
        <v>2001</v>
      </c>
      <c r="E21" s="324" t="s">
        <v>5</v>
      </c>
      <c r="F21" s="324" t="s">
        <v>203</v>
      </c>
      <c r="G21" s="324"/>
      <c r="H21" s="566">
        <v>66.900000000000006</v>
      </c>
      <c r="I21" s="324">
        <v>56</v>
      </c>
      <c r="J21" s="567"/>
      <c r="K21" s="567"/>
      <c r="L21" s="568"/>
      <c r="M21" s="565">
        <f t="shared" si="0"/>
        <v>15</v>
      </c>
      <c r="N21" s="569" t="str">
        <f t="shared" si="1"/>
        <v>+МС</v>
      </c>
      <c r="O21" s="371" t="s">
        <v>376</v>
      </c>
      <c r="P21" s="570"/>
    </row>
    <row r="22" spans="1:16" s="312" customFormat="1" ht="15.75" customHeight="1" x14ac:dyDescent="0.25">
      <c r="A22" s="592">
        <f t="shared" si="2"/>
        <v>5</v>
      </c>
      <c r="B22" s="369" t="s">
        <v>429</v>
      </c>
      <c r="C22" s="584"/>
      <c r="D22" s="324">
        <v>1990</v>
      </c>
      <c r="E22" s="599" t="s">
        <v>4</v>
      </c>
      <c r="F22" s="324" t="s">
        <v>203</v>
      </c>
      <c r="G22" s="324"/>
      <c r="H22" s="566">
        <v>67.900000000000006</v>
      </c>
      <c r="I22" s="324">
        <v>50</v>
      </c>
      <c r="J22" s="567"/>
      <c r="K22" s="567"/>
      <c r="L22" s="568"/>
      <c r="M22" s="565">
        <f t="shared" si="0"/>
        <v>14</v>
      </c>
      <c r="N22" s="569" t="str">
        <f t="shared" si="1"/>
        <v>КМС</v>
      </c>
      <c r="O22" s="371" t="s">
        <v>367</v>
      </c>
      <c r="P22" s="570"/>
    </row>
    <row r="23" spans="1:16" s="312" customFormat="1" ht="15.75" customHeight="1" x14ac:dyDescent="0.25">
      <c r="A23" s="592">
        <f t="shared" si="2"/>
        <v>6</v>
      </c>
      <c r="B23" s="369" t="s">
        <v>409</v>
      </c>
      <c r="C23" s="581"/>
      <c r="D23" s="595">
        <v>2003</v>
      </c>
      <c r="E23" s="595" t="s">
        <v>3</v>
      </c>
      <c r="F23" s="324" t="s">
        <v>232</v>
      </c>
      <c r="G23" s="597" t="s">
        <v>410</v>
      </c>
      <c r="H23" s="566">
        <v>65</v>
      </c>
      <c r="I23" s="598">
        <v>43</v>
      </c>
      <c r="J23" s="567"/>
      <c r="K23" s="567"/>
      <c r="L23" s="568"/>
      <c r="M23" s="565">
        <f t="shared" si="0"/>
        <v>13</v>
      </c>
      <c r="N23" s="569" t="str">
        <f t="shared" si="1"/>
        <v>-</v>
      </c>
      <c r="O23" s="371" t="s">
        <v>417</v>
      </c>
      <c r="P23" s="570"/>
    </row>
    <row r="24" spans="1:16" s="312" customFormat="1" ht="15.75" customHeight="1" x14ac:dyDescent="0.25">
      <c r="A24" s="592">
        <f t="shared" si="2"/>
        <v>7</v>
      </c>
      <c r="B24" s="369" t="s">
        <v>411</v>
      </c>
      <c r="C24" s="581"/>
      <c r="D24" s="324">
        <v>2005</v>
      </c>
      <c r="E24" s="324" t="s">
        <v>5</v>
      </c>
      <c r="F24" s="324" t="s">
        <v>149</v>
      </c>
      <c r="G24" s="324" t="s">
        <v>150</v>
      </c>
      <c r="H24" s="566">
        <v>66.95</v>
      </c>
      <c r="I24" s="583">
        <v>42</v>
      </c>
      <c r="J24" s="567"/>
      <c r="K24" s="567"/>
      <c r="L24" s="568"/>
      <c r="M24" s="565">
        <f t="shared" si="0"/>
        <v>12</v>
      </c>
      <c r="N24" s="569" t="str">
        <f t="shared" si="1"/>
        <v>-</v>
      </c>
      <c r="O24" s="371" t="s">
        <v>151</v>
      </c>
      <c r="P24" s="570"/>
    </row>
    <row r="25" spans="1:16" s="312" customFormat="1" ht="15.75" customHeight="1" x14ac:dyDescent="0.25">
      <c r="A25" s="592">
        <f t="shared" si="2"/>
        <v>8</v>
      </c>
      <c r="B25" s="369" t="s">
        <v>407</v>
      </c>
      <c r="C25" s="581"/>
      <c r="D25" s="324">
        <v>1991</v>
      </c>
      <c r="E25" s="324" t="s">
        <v>4</v>
      </c>
      <c r="F25" s="245" t="s">
        <v>287</v>
      </c>
      <c r="G25" s="324"/>
      <c r="H25" s="566">
        <v>67.400000000000006</v>
      </c>
      <c r="I25" s="372">
        <v>39</v>
      </c>
      <c r="J25" s="567"/>
      <c r="K25" s="567"/>
      <c r="L25" s="568"/>
      <c r="M25" s="565">
        <f t="shared" si="0"/>
        <v>11</v>
      </c>
      <c r="N25" s="569" t="str">
        <f t="shared" si="1"/>
        <v>-</v>
      </c>
      <c r="O25" s="371" t="s">
        <v>416</v>
      </c>
      <c r="P25" s="570"/>
    </row>
    <row r="26" spans="1:16" s="312" customFormat="1" ht="15.75" customHeight="1" x14ac:dyDescent="0.25">
      <c r="A26" s="592">
        <f t="shared" si="2"/>
        <v>9</v>
      </c>
      <c r="B26" s="369" t="s">
        <v>413</v>
      </c>
      <c r="C26" s="370"/>
      <c r="D26" s="380">
        <v>1999</v>
      </c>
      <c r="E26" s="324" t="s">
        <v>4</v>
      </c>
      <c r="F26" s="324" t="s">
        <v>286</v>
      </c>
      <c r="G26" s="324" t="s">
        <v>388</v>
      </c>
      <c r="H26" s="566">
        <v>67.95</v>
      </c>
      <c r="I26" s="372">
        <v>38</v>
      </c>
      <c r="J26" s="567"/>
      <c r="K26" s="567"/>
      <c r="L26" s="568"/>
      <c r="M26" s="565">
        <f t="shared" si="0"/>
        <v>10</v>
      </c>
      <c r="N26" s="569" t="str">
        <f t="shared" si="1"/>
        <v>-</v>
      </c>
      <c r="O26" s="374" t="s">
        <v>419</v>
      </c>
      <c r="P26" s="585"/>
    </row>
    <row r="27" spans="1:16" s="312" customFormat="1" ht="15.75" customHeight="1" x14ac:dyDescent="0.25">
      <c r="A27" s="600"/>
      <c r="B27" s="558"/>
      <c r="C27" s="559"/>
      <c r="D27" s="560"/>
      <c r="E27" s="560"/>
      <c r="F27" s="560"/>
      <c r="G27" s="560"/>
      <c r="H27" s="586"/>
      <c r="I27" s="562"/>
      <c r="J27" s="587"/>
      <c r="K27" s="587"/>
      <c r="L27" s="588"/>
      <c r="M27" s="588"/>
      <c r="N27" s="589"/>
      <c r="O27" s="559"/>
      <c r="P27" s="590"/>
    </row>
    <row r="28" spans="1:16" ht="13.8" x14ac:dyDescent="0.25">
      <c r="A28" s="575"/>
      <c r="B28" s="575"/>
      <c r="C28" s="575"/>
      <c r="D28" s="575"/>
      <c r="E28" s="575"/>
      <c r="F28" s="575"/>
      <c r="G28" s="575"/>
      <c r="H28" s="573"/>
      <c r="I28" s="573"/>
      <c r="J28" s="573"/>
      <c r="K28" s="573"/>
      <c r="L28" s="573"/>
      <c r="M28" s="573"/>
      <c r="N28" s="573"/>
      <c r="O28" s="573"/>
      <c r="P28" s="573"/>
    </row>
    <row r="29" spans="1:16" ht="13.8" x14ac:dyDescent="0.25">
      <c r="A29" s="572" t="s">
        <v>16</v>
      </c>
      <c r="B29" s="573"/>
      <c r="C29" s="574"/>
      <c r="D29" s="707" t="s">
        <v>254</v>
      </c>
      <c r="E29" s="707"/>
      <c r="F29" s="707"/>
      <c r="G29" s="572"/>
      <c r="H29" s="706" t="s">
        <v>92</v>
      </c>
      <c r="I29" s="707"/>
      <c r="J29" s="573"/>
      <c r="K29" s="573"/>
      <c r="L29" s="573"/>
      <c r="M29" s="573"/>
      <c r="N29" s="575"/>
      <c r="O29" s="708" t="s">
        <v>259</v>
      </c>
      <c r="P29" s="708"/>
    </row>
    <row r="30" spans="1:16" ht="9.6" customHeight="1" x14ac:dyDescent="0.25">
      <c r="A30" s="572"/>
      <c r="B30" s="573"/>
      <c r="C30" s="573"/>
      <c r="D30" s="576"/>
      <c r="E30" s="577"/>
      <c r="F30" s="578"/>
      <c r="G30" s="572"/>
      <c r="H30" s="579"/>
      <c r="I30" s="573"/>
      <c r="J30" s="573"/>
      <c r="K30" s="573"/>
      <c r="L30" s="575"/>
      <c r="M30" s="580"/>
      <c r="N30" s="575"/>
      <c r="O30" s="575"/>
      <c r="P30" s="575"/>
    </row>
    <row r="31" spans="1:16" ht="13.8" x14ac:dyDescent="0.25">
      <c r="A31" s="572" t="s">
        <v>17</v>
      </c>
      <c r="B31" s="573"/>
      <c r="C31" s="574"/>
      <c r="D31" s="707" t="s">
        <v>255</v>
      </c>
      <c r="E31" s="707"/>
      <c r="F31" s="707"/>
      <c r="G31" s="572"/>
      <c r="H31" s="572" t="s">
        <v>93</v>
      </c>
      <c r="I31" s="573"/>
      <c r="J31" s="573"/>
      <c r="K31" s="573"/>
      <c r="L31" s="575"/>
      <c r="M31" s="580"/>
      <c r="N31" s="575"/>
      <c r="O31" s="708" t="s">
        <v>260</v>
      </c>
      <c r="P31" s="708"/>
    </row>
  </sheetData>
  <sheetProtection selectLockedCells="1" selectUnlockedCells="1"/>
  <autoFilter ref="A16:P17" xr:uid="{00000000-0009-0000-0000-000001000000}">
    <filterColumn colId="1" showButton="0"/>
    <filterColumn colId="2" showButton="0"/>
    <filterColumn colId="9" showButton="0"/>
    <filterColumn colId="14" showButton="0"/>
    <sortState xmlns:xlrd2="http://schemas.microsoft.com/office/spreadsheetml/2017/richdata2" ref="A19:P25">
      <sortCondition ref="A16:A17"/>
    </sortState>
  </autoFilter>
  <sortState xmlns:xlrd2="http://schemas.microsoft.com/office/spreadsheetml/2017/richdata2" ref="B18:P26">
    <sortCondition descending="1" ref="I18:I26"/>
  </sortState>
  <mergeCells count="37">
    <mergeCell ref="A7:C7"/>
    <mergeCell ref="D7:M7"/>
    <mergeCell ref="N7:P7"/>
    <mergeCell ref="A1:P1"/>
    <mergeCell ref="A2:P2"/>
    <mergeCell ref="A3:P3"/>
    <mergeCell ref="A4:P4"/>
    <mergeCell ref="A5:P5"/>
    <mergeCell ref="A8:C8"/>
    <mergeCell ref="D8:M8"/>
    <mergeCell ref="N8:P8"/>
    <mergeCell ref="A9:C9"/>
    <mergeCell ref="D9:M9"/>
    <mergeCell ref="N9:P9"/>
    <mergeCell ref="A16:A17"/>
    <mergeCell ref="B16:C17"/>
    <mergeCell ref="D16:D17"/>
    <mergeCell ref="E16:E17"/>
    <mergeCell ref="F16:F17"/>
    <mergeCell ref="A10:C11"/>
    <mergeCell ref="D10:M10"/>
    <mergeCell ref="D11:M11"/>
    <mergeCell ref="A13:C13"/>
    <mergeCell ref="A14:C14"/>
    <mergeCell ref="D31:F31"/>
    <mergeCell ref="O31:P31"/>
    <mergeCell ref="G16:G17"/>
    <mergeCell ref="H16:H17"/>
    <mergeCell ref="I16:I17"/>
    <mergeCell ref="J16:K16"/>
    <mergeCell ref="L16:L17"/>
    <mergeCell ref="M16:M17"/>
    <mergeCell ref="N16:N17"/>
    <mergeCell ref="O16:P17"/>
    <mergeCell ref="D29:F29"/>
    <mergeCell ref="H29:I29"/>
    <mergeCell ref="O29:P29"/>
  </mergeCells>
  <printOptions horizontalCentered="1"/>
  <pageMargins left="0.59055118110236227" right="0.19685039370078741" top="0.59055118110236227" bottom="0.59055118110236227" header="0" footer="0"/>
  <pageSetup paperSize="9" scale="78" firstPageNumber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17090-F6FD-491E-A89D-26577865873B}">
  <sheetPr>
    <tabColor theme="6" tint="0.39997558519241921"/>
    <pageSetUpPr fitToPage="1"/>
  </sheetPr>
  <dimension ref="A1:P34"/>
  <sheetViews>
    <sheetView view="pageBreakPreview" topLeftCell="A10" zoomScale="90" zoomScaleNormal="70" zoomScaleSheetLayoutView="90" workbookViewId="0">
      <selection activeCell="Q23" sqref="Q23"/>
    </sheetView>
  </sheetViews>
  <sheetFormatPr defaultColWidth="9.109375" defaultRowHeight="13.2" x14ac:dyDescent="0.25"/>
  <cols>
    <col min="1" max="1" width="7.33203125" style="32" customWidth="1"/>
    <col min="2" max="2" width="17.44140625" style="32" customWidth="1"/>
    <col min="3" max="3" width="6.5546875" style="32" customWidth="1"/>
    <col min="4" max="4" width="10.44140625" style="32" customWidth="1"/>
    <col min="5" max="5" width="7.44140625" style="32" customWidth="1"/>
    <col min="6" max="6" width="22.33203125" style="32" customWidth="1"/>
    <col min="7" max="7" width="30.44140625" style="32" customWidth="1"/>
    <col min="8" max="8" width="10.109375" style="32" customWidth="1"/>
    <col min="9" max="9" width="12.44140625" style="32" customWidth="1"/>
    <col min="10" max="10" width="3.88671875" style="32" hidden="1" customWidth="1"/>
    <col min="11" max="11" width="4.88671875" style="32" hidden="1" customWidth="1"/>
    <col min="12" max="12" width="15" style="32" hidden="1" customWidth="1"/>
    <col min="13" max="13" width="7" style="32" customWidth="1"/>
    <col min="14" max="14" width="11.33203125" style="32" customWidth="1"/>
    <col min="15" max="15" width="17.5546875" style="32" customWidth="1"/>
    <col min="16" max="16" width="17.6640625" style="32" customWidth="1"/>
    <col min="17" max="16384" width="9.109375" style="32"/>
  </cols>
  <sheetData>
    <row r="1" spans="1:16" x14ac:dyDescent="0.25">
      <c r="A1" s="683" t="s">
        <v>111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</row>
    <row r="2" spans="1:16" x14ac:dyDescent="0.25">
      <c r="A2" s="683" t="s">
        <v>196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16" ht="12.75" customHeight="1" x14ac:dyDescent="0.25">
      <c r="A3" s="683" t="s">
        <v>256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16" ht="12.75" customHeight="1" x14ac:dyDescent="0.25">
      <c r="A4" s="683" t="s">
        <v>112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6" x14ac:dyDescent="0.25">
      <c r="A5" s="683" t="s">
        <v>257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</row>
    <row r="6" spans="1:16" ht="9" customHeight="1" x14ac:dyDescent="0.25">
      <c r="P6" s="310"/>
    </row>
    <row r="7" spans="1:16" ht="27" customHeight="1" x14ac:dyDescent="0.3">
      <c r="A7" s="684" t="s">
        <v>195</v>
      </c>
      <c r="B7" s="684"/>
      <c r="C7" s="684"/>
      <c r="D7" s="685" t="s">
        <v>1</v>
      </c>
      <c r="E7" s="686"/>
      <c r="F7" s="686"/>
      <c r="G7" s="686"/>
      <c r="H7" s="686"/>
      <c r="I7" s="686"/>
      <c r="J7" s="686"/>
      <c r="K7" s="686"/>
      <c r="L7" s="686"/>
      <c r="M7" s="686"/>
      <c r="N7" s="684" t="s">
        <v>98</v>
      </c>
      <c r="O7" s="684"/>
      <c r="P7" s="684"/>
    </row>
    <row r="8" spans="1:16" ht="27.75" customHeight="1" x14ac:dyDescent="0.25">
      <c r="A8" s="680" t="s">
        <v>197</v>
      </c>
      <c r="B8" s="680"/>
      <c r="C8" s="681"/>
      <c r="D8" s="682" t="s">
        <v>198</v>
      </c>
      <c r="E8" s="682"/>
      <c r="F8" s="682"/>
      <c r="G8" s="682"/>
      <c r="H8" s="682"/>
      <c r="I8" s="682"/>
      <c r="J8" s="682"/>
      <c r="K8" s="682"/>
      <c r="L8" s="682"/>
      <c r="M8" s="682"/>
      <c r="N8" s="680" t="s">
        <v>20</v>
      </c>
      <c r="O8" s="680"/>
      <c r="P8" s="680"/>
    </row>
    <row r="9" spans="1:16" ht="15" x14ac:dyDescent="0.25">
      <c r="A9" s="700" t="s">
        <v>25</v>
      </c>
      <c r="B9" s="700"/>
      <c r="C9" s="700"/>
      <c r="D9" s="701" t="s">
        <v>258</v>
      </c>
      <c r="E9" s="702"/>
      <c r="F9" s="702"/>
      <c r="G9" s="702"/>
      <c r="H9" s="702"/>
      <c r="I9" s="702"/>
      <c r="J9" s="702"/>
      <c r="K9" s="702"/>
      <c r="L9" s="702"/>
      <c r="M9" s="703"/>
      <c r="N9" s="700" t="s">
        <v>2</v>
      </c>
      <c r="O9" s="700"/>
      <c r="P9" s="700"/>
    </row>
    <row r="10" spans="1:16" ht="15.6" x14ac:dyDescent="0.3">
      <c r="A10" s="699">
        <v>87</v>
      </c>
      <c r="B10" s="699"/>
      <c r="C10" s="699"/>
      <c r="D10" s="704" t="s">
        <v>199</v>
      </c>
      <c r="E10" s="685"/>
      <c r="F10" s="685"/>
      <c r="G10" s="685"/>
      <c r="H10" s="685"/>
      <c r="I10" s="685"/>
      <c r="J10" s="685"/>
      <c r="K10" s="685"/>
      <c r="L10" s="685"/>
      <c r="M10" s="705"/>
      <c r="N10" s="286" t="s">
        <v>3</v>
      </c>
      <c r="O10" s="286" t="s">
        <v>4</v>
      </c>
      <c r="P10" s="286" t="s">
        <v>5</v>
      </c>
    </row>
    <row r="11" spans="1:16" ht="15" x14ac:dyDescent="0.25">
      <c r="A11" s="699"/>
      <c r="B11" s="699"/>
      <c r="C11" s="699"/>
      <c r="D11" s="687" t="s">
        <v>262</v>
      </c>
      <c r="E11" s="687"/>
      <c r="F11" s="687"/>
      <c r="G11" s="687"/>
      <c r="H11" s="687"/>
      <c r="I11" s="687"/>
      <c r="J11" s="687"/>
      <c r="K11" s="687"/>
      <c r="L11" s="687"/>
      <c r="M11" s="687"/>
      <c r="N11" s="242">
        <v>76</v>
      </c>
      <c r="O11" s="377">
        <v>62</v>
      </c>
      <c r="P11" s="378">
        <v>48</v>
      </c>
    </row>
    <row r="12" spans="1:16" s="4" customFormat="1" x14ac:dyDescent="0.25">
      <c r="A12" s="21"/>
      <c r="B12" s="21"/>
      <c r="C12" s="21"/>
      <c r="N12" s="21"/>
      <c r="O12" s="21"/>
      <c r="P12" s="21"/>
    </row>
    <row r="13" spans="1:16" ht="13.8" x14ac:dyDescent="0.25">
      <c r="A13" s="694" t="s">
        <v>37</v>
      </c>
      <c r="B13" s="695"/>
      <c r="C13" s="695"/>
      <c r="D13" s="571"/>
      <c r="E13" s="593"/>
      <c r="F13" s="593"/>
      <c r="G13" s="593"/>
      <c r="H13" s="593"/>
      <c r="I13" s="593"/>
      <c r="J13" s="593"/>
      <c r="K13" s="593"/>
      <c r="L13" s="593"/>
      <c r="M13" s="593"/>
      <c r="N13" s="594"/>
      <c r="O13" s="594"/>
      <c r="P13" s="594"/>
    </row>
    <row r="14" spans="1:16" ht="13.8" x14ac:dyDescent="0.25">
      <c r="A14" s="695" t="s">
        <v>38</v>
      </c>
      <c r="B14" s="695"/>
      <c r="C14" s="695"/>
      <c r="D14" s="571"/>
      <c r="E14" s="593"/>
      <c r="F14" s="593"/>
      <c r="G14" s="593"/>
      <c r="H14" s="593"/>
      <c r="I14" s="593"/>
      <c r="J14" s="593"/>
      <c r="K14" s="593"/>
      <c r="L14" s="593"/>
      <c r="M14" s="593"/>
      <c r="N14" s="594"/>
      <c r="O14" s="594"/>
      <c r="P14" s="594"/>
    </row>
    <row r="15" spans="1:16" ht="13.8" x14ac:dyDescent="0.25">
      <c r="A15" s="575"/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</row>
    <row r="16" spans="1:16" ht="11.25" customHeight="1" x14ac:dyDescent="0.25">
      <c r="A16" s="688" t="s">
        <v>6</v>
      </c>
      <c r="B16" s="688" t="s">
        <v>61</v>
      </c>
      <c r="C16" s="688"/>
      <c r="D16" s="689" t="s">
        <v>7</v>
      </c>
      <c r="E16" s="691" t="s">
        <v>8</v>
      </c>
      <c r="F16" s="691" t="s">
        <v>9</v>
      </c>
      <c r="G16" s="691" t="s">
        <v>10</v>
      </c>
      <c r="H16" s="691" t="s">
        <v>11</v>
      </c>
      <c r="I16" s="691" t="s">
        <v>12</v>
      </c>
      <c r="J16" s="698" t="s">
        <v>19</v>
      </c>
      <c r="K16" s="698"/>
      <c r="L16" s="691" t="s">
        <v>22</v>
      </c>
      <c r="M16" s="691" t="s">
        <v>13</v>
      </c>
      <c r="N16" s="691" t="s">
        <v>14</v>
      </c>
      <c r="O16" s="691" t="s">
        <v>15</v>
      </c>
      <c r="P16" s="696"/>
    </row>
    <row r="17" spans="1:16" ht="13.8" x14ac:dyDescent="0.25">
      <c r="A17" s="688"/>
      <c r="B17" s="688"/>
      <c r="C17" s="688"/>
      <c r="D17" s="690"/>
      <c r="E17" s="692"/>
      <c r="F17" s="693"/>
      <c r="G17" s="692"/>
      <c r="H17" s="692"/>
      <c r="I17" s="692"/>
      <c r="J17" s="591" t="s">
        <v>21</v>
      </c>
      <c r="K17" s="591" t="s">
        <v>23</v>
      </c>
      <c r="L17" s="692"/>
      <c r="M17" s="692"/>
      <c r="N17" s="692"/>
      <c r="O17" s="692"/>
      <c r="P17" s="697"/>
    </row>
    <row r="18" spans="1:16" ht="18" customHeight="1" x14ac:dyDescent="0.25">
      <c r="A18" s="592">
        <v>1</v>
      </c>
      <c r="B18" s="369" t="s">
        <v>366</v>
      </c>
      <c r="C18" s="601"/>
      <c r="D18" s="324">
        <v>1992</v>
      </c>
      <c r="E18" s="324" t="s">
        <v>139</v>
      </c>
      <c r="F18" s="324" t="s">
        <v>203</v>
      </c>
      <c r="G18" s="324"/>
      <c r="H18" s="566">
        <v>71.849999999999994</v>
      </c>
      <c r="I18" s="324">
        <v>83</v>
      </c>
      <c r="J18" s="567"/>
      <c r="K18" s="567"/>
      <c r="L18" s="568"/>
      <c r="M18" s="565">
        <f t="shared" ref="M18:M29" si="0">IF(A18=1,20,IF(A18=2,18,IF(A18=3,16,IF(A18&gt;19,0,19-A18))))</f>
        <v>20</v>
      </c>
      <c r="N18" s="569" t="str">
        <f t="shared" ref="N18:N29" si="1">IF(AND(NOT(OR(E18="МСМК",E18="ЗМС")),I18&gt;=$N$11),"+МСМК",IF(AND(OR(E18="МСМК",E18="ЗМС"),I18&gt;=$N$11),"МСМК",IF(AND(NOT(OR(E18="МСМК",E18="МС",E18="ЗМС")),I18&gt;=$O$11),"+МС",IF(AND(OR(E18="МСМК",E18="МС",E18="ЗМС"),I18&gt;=$O$11),"МС",IF(AND(NOT(OR(E18="ЗМС",E18="МСМК",E18="МС",E18="КМС")),I18&gt;=$P$11),"+КМС",IF(AND(OR(E18="ЗМС",E18="МСМК",E18="МС",E18="КМС"),I18&gt;=$P$11),"КМС","-"))))))</f>
        <v>МСМК</v>
      </c>
      <c r="O18" s="371" t="s">
        <v>367</v>
      </c>
      <c r="P18" s="585"/>
    </row>
    <row r="19" spans="1:16" s="312" customFormat="1" ht="18.75" customHeight="1" x14ac:dyDescent="0.25">
      <c r="A19" s="592">
        <f>A18+1</f>
        <v>2</v>
      </c>
      <c r="B19" s="602" t="s">
        <v>424</v>
      </c>
      <c r="C19" s="601"/>
      <c r="D19" s="324">
        <v>1999</v>
      </c>
      <c r="E19" s="324" t="s">
        <v>4</v>
      </c>
      <c r="F19" s="324" t="s">
        <v>294</v>
      </c>
      <c r="G19" s="324"/>
      <c r="H19" s="566">
        <v>72.849999999999994</v>
      </c>
      <c r="I19" s="372">
        <v>81</v>
      </c>
      <c r="J19" s="567"/>
      <c r="K19" s="567"/>
      <c r="L19" s="568"/>
      <c r="M19" s="565">
        <f t="shared" si="0"/>
        <v>18</v>
      </c>
      <c r="N19" s="569" t="str">
        <f t="shared" si="1"/>
        <v>+МСМК</v>
      </c>
      <c r="O19" s="371" t="s">
        <v>399</v>
      </c>
      <c r="P19" s="585"/>
    </row>
    <row r="20" spans="1:16" s="312" customFormat="1" ht="15.75" customHeight="1" x14ac:dyDescent="0.25">
      <c r="A20" s="592">
        <f t="shared" ref="A20:A29" si="2">A19+1</f>
        <v>3</v>
      </c>
      <c r="B20" s="602" t="s">
        <v>422</v>
      </c>
      <c r="C20" s="601"/>
      <c r="D20" s="324">
        <v>1998</v>
      </c>
      <c r="E20" s="324" t="s">
        <v>3</v>
      </c>
      <c r="F20" s="324" t="s">
        <v>286</v>
      </c>
      <c r="G20" s="324" t="s">
        <v>388</v>
      </c>
      <c r="H20" s="566">
        <v>72.95</v>
      </c>
      <c r="I20" s="372">
        <v>81</v>
      </c>
      <c r="J20" s="567"/>
      <c r="K20" s="567"/>
      <c r="L20" s="568"/>
      <c r="M20" s="565">
        <f t="shared" si="0"/>
        <v>16</v>
      </c>
      <c r="N20" s="569" t="str">
        <f t="shared" si="1"/>
        <v>МСМК</v>
      </c>
      <c r="O20" s="371" t="s">
        <v>438</v>
      </c>
      <c r="P20" s="585"/>
    </row>
    <row r="21" spans="1:16" s="312" customFormat="1" ht="15.75" customHeight="1" x14ac:dyDescent="0.25">
      <c r="A21" s="592">
        <f t="shared" si="2"/>
        <v>4</v>
      </c>
      <c r="B21" s="602" t="s">
        <v>423</v>
      </c>
      <c r="C21" s="601"/>
      <c r="D21" s="324">
        <v>2002</v>
      </c>
      <c r="E21" s="324" t="s">
        <v>4</v>
      </c>
      <c r="F21" s="324" t="s">
        <v>273</v>
      </c>
      <c r="G21" s="583" t="s">
        <v>384</v>
      </c>
      <c r="H21" s="566">
        <v>72.900000000000006</v>
      </c>
      <c r="I21" s="324">
        <v>77</v>
      </c>
      <c r="J21" s="567"/>
      <c r="K21" s="567"/>
      <c r="L21" s="568"/>
      <c r="M21" s="565">
        <f t="shared" si="0"/>
        <v>15</v>
      </c>
      <c r="N21" s="569" t="str">
        <f t="shared" si="1"/>
        <v>+МСМК</v>
      </c>
      <c r="O21" s="371" t="s">
        <v>418</v>
      </c>
      <c r="P21" s="585"/>
    </row>
    <row r="22" spans="1:16" s="312" customFormat="1" ht="15.75" customHeight="1" x14ac:dyDescent="0.25">
      <c r="A22" s="592">
        <f t="shared" si="2"/>
        <v>5</v>
      </c>
      <c r="B22" s="602" t="s">
        <v>420</v>
      </c>
      <c r="C22" s="601"/>
      <c r="D22" s="380">
        <v>2001</v>
      </c>
      <c r="E22" s="324" t="s">
        <v>4</v>
      </c>
      <c r="F22" s="324" t="s">
        <v>128</v>
      </c>
      <c r="G22" s="583" t="s">
        <v>143</v>
      </c>
      <c r="H22" s="566">
        <v>72.849999999999994</v>
      </c>
      <c r="I22" s="533">
        <v>75</v>
      </c>
      <c r="J22" s="567"/>
      <c r="K22" s="567"/>
      <c r="L22" s="568"/>
      <c r="M22" s="565">
        <f t="shared" si="0"/>
        <v>14</v>
      </c>
      <c r="N22" s="569" t="str">
        <f t="shared" si="1"/>
        <v>МС</v>
      </c>
      <c r="O22" s="371" t="s">
        <v>730</v>
      </c>
      <c r="P22" s="585"/>
    </row>
    <row r="23" spans="1:16" s="312" customFormat="1" ht="15.75" customHeight="1" x14ac:dyDescent="0.25">
      <c r="A23" s="592">
        <f t="shared" si="2"/>
        <v>6</v>
      </c>
      <c r="B23" s="602" t="s">
        <v>326</v>
      </c>
      <c r="C23" s="601"/>
      <c r="D23" s="660">
        <v>2004</v>
      </c>
      <c r="E23" s="595" t="s">
        <v>5</v>
      </c>
      <c r="F23" s="596" t="s">
        <v>232</v>
      </c>
      <c r="G23" s="609" t="s">
        <v>430</v>
      </c>
      <c r="H23" s="566">
        <v>72.650000000000006</v>
      </c>
      <c r="I23" s="661">
        <v>62</v>
      </c>
      <c r="J23" s="567"/>
      <c r="K23" s="567"/>
      <c r="L23" s="568"/>
      <c r="M23" s="565">
        <f t="shared" si="0"/>
        <v>13</v>
      </c>
      <c r="N23" s="569" t="str">
        <f t="shared" si="1"/>
        <v>+МС</v>
      </c>
      <c r="O23" s="371" t="s">
        <v>329</v>
      </c>
      <c r="P23" s="585"/>
    </row>
    <row r="24" spans="1:16" s="312" customFormat="1" ht="15.75" customHeight="1" x14ac:dyDescent="0.25">
      <c r="A24" s="592">
        <f t="shared" si="2"/>
        <v>7</v>
      </c>
      <c r="B24" s="602" t="s">
        <v>425</v>
      </c>
      <c r="C24" s="601"/>
      <c r="D24" s="604">
        <v>2002</v>
      </c>
      <c r="E24" s="604" t="s">
        <v>4</v>
      </c>
      <c r="F24" s="604" t="s">
        <v>219</v>
      </c>
      <c r="G24" s="605" t="s">
        <v>426</v>
      </c>
      <c r="H24" s="566">
        <v>71.55</v>
      </c>
      <c r="I24" s="604">
        <v>60</v>
      </c>
      <c r="J24" s="567"/>
      <c r="K24" s="567"/>
      <c r="L24" s="568"/>
      <c r="M24" s="565">
        <f t="shared" si="0"/>
        <v>12</v>
      </c>
      <c r="N24" s="569" t="str">
        <f t="shared" si="1"/>
        <v>КМС</v>
      </c>
      <c r="O24" s="371" t="s">
        <v>402</v>
      </c>
      <c r="P24" s="585"/>
    </row>
    <row r="25" spans="1:16" s="312" customFormat="1" ht="15.75" customHeight="1" x14ac:dyDescent="0.25">
      <c r="A25" s="592">
        <f t="shared" si="2"/>
        <v>8</v>
      </c>
      <c r="B25" s="602" t="s">
        <v>428</v>
      </c>
      <c r="C25" s="601"/>
      <c r="D25" s="603">
        <v>1999</v>
      </c>
      <c r="E25" s="604" t="s">
        <v>4</v>
      </c>
      <c r="F25" s="604" t="s">
        <v>227</v>
      </c>
      <c r="G25" s="605" t="s">
        <v>388</v>
      </c>
      <c r="H25" s="566">
        <v>72.7</v>
      </c>
      <c r="I25" s="604">
        <v>53</v>
      </c>
      <c r="J25" s="567"/>
      <c r="K25" s="567"/>
      <c r="L25" s="568"/>
      <c r="M25" s="565">
        <f t="shared" si="0"/>
        <v>11</v>
      </c>
      <c r="N25" s="569" t="str">
        <f t="shared" si="1"/>
        <v>КМС</v>
      </c>
      <c r="O25" s="371" t="s">
        <v>440</v>
      </c>
      <c r="P25" s="585"/>
    </row>
    <row r="26" spans="1:16" s="312" customFormat="1" ht="15.75" customHeight="1" x14ac:dyDescent="0.25">
      <c r="A26" s="592">
        <f t="shared" si="2"/>
        <v>9</v>
      </c>
      <c r="B26" s="602" t="s">
        <v>435</v>
      </c>
      <c r="C26" s="601"/>
      <c r="D26" s="324">
        <v>2001</v>
      </c>
      <c r="E26" s="324" t="s">
        <v>5</v>
      </c>
      <c r="F26" s="324" t="s">
        <v>292</v>
      </c>
      <c r="G26" s="324"/>
      <c r="H26" s="566">
        <v>70.3</v>
      </c>
      <c r="I26" s="372">
        <v>51</v>
      </c>
      <c r="J26" s="567"/>
      <c r="K26" s="567"/>
      <c r="L26" s="568"/>
      <c r="M26" s="565">
        <f t="shared" si="0"/>
        <v>10</v>
      </c>
      <c r="N26" s="569" t="str">
        <f t="shared" si="1"/>
        <v>КМС</v>
      </c>
      <c r="O26" s="371" t="s">
        <v>442</v>
      </c>
      <c r="P26" s="585"/>
    </row>
    <row r="27" spans="1:16" s="312" customFormat="1" ht="15.75" customHeight="1" x14ac:dyDescent="0.25">
      <c r="A27" s="592">
        <f t="shared" si="2"/>
        <v>10</v>
      </c>
      <c r="B27" s="602" t="s">
        <v>433</v>
      </c>
      <c r="C27" s="601"/>
      <c r="D27" s="606">
        <v>2001</v>
      </c>
      <c r="E27" s="324" t="s">
        <v>4</v>
      </c>
      <c r="F27" s="324" t="s">
        <v>145</v>
      </c>
      <c r="G27" s="327" t="s">
        <v>434</v>
      </c>
      <c r="H27" s="566">
        <v>69.099999999999994</v>
      </c>
      <c r="I27" s="324">
        <v>50</v>
      </c>
      <c r="J27" s="567"/>
      <c r="K27" s="567"/>
      <c r="L27" s="568"/>
      <c r="M27" s="565">
        <f t="shared" si="0"/>
        <v>9</v>
      </c>
      <c r="N27" s="569" t="str">
        <f t="shared" si="1"/>
        <v>КМС</v>
      </c>
      <c r="O27" s="371" t="s">
        <v>441</v>
      </c>
      <c r="P27" s="585"/>
    </row>
    <row r="28" spans="1:16" s="312" customFormat="1" ht="15.75" customHeight="1" x14ac:dyDescent="0.25">
      <c r="A28" s="592">
        <f t="shared" si="2"/>
        <v>11</v>
      </c>
      <c r="B28" s="602" t="s">
        <v>431</v>
      </c>
      <c r="C28" s="601"/>
      <c r="D28" s="607">
        <v>1997</v>
      </c>
      <c r="E28" s="607" t="s">
        <v>5</v>
      </c>
      <c r="F28" s="604" t="s">
        <v>229</v>
      </c>
      <c r="G28" s="324" t="s">
        <v>432</v>
      </c>
      <c r="H28" s="566">
        <v>71.95</v>
      </c>
      <c r="I28" s="604">
        <v>43</v>
      </c>
      <c r="J28" s="567"/>
      <c r="K28" s="567"/>
      <c r="L28" s="568"/>
      <c r="M28" s="565">
        <f t="shared" si="0"/>
        <v>8</v>
      </c>
      <c r="N28" s="569" t="str">
        <f t="shared" si="1"/>
        <v>-</v>
      </c>
      <c r="O28" s="371" t="s">
        <v>358</v>
      </c>
      <c r="P28" s="585"/>
    </row>
    <row r="29" spans="1:16" s="312" customFormat="1" ht="15.75" customHeight="1" x14ac:dyDescent="0.25">
      <c r="A29" s="592">
        <f t="shared" si="2"/>
        <v>12</v>
      </c>
      <c r="B29" s="602" t="s">
        <v>427</v>
      </c>
      <c r="C29" s="601"/>
      <c r="D29" s="324">
        <v>1994</v>
      </c>
      <c r="E29" s="324" t="s">
        <v>4</v>
      </c>
      <c r="F29" s="324" t="s">
        <v>283</v>
      </c>
      <c r="G29" s="324" t="s">
        <v>388</v>
      </c>
      <c r="H29" s="566">
        <v>72.849999999999994</v>
      </c>
      <c r="I29" s="372">
        <v>39</v>
      </c>
      <c r="J29" s="567"/>
      <c r="K29" s="567"/>
      <c r="L29" s="568"/>
      <c r="M29" s="565">
        <f t="shared" si="0"/>
        <v>7</v>
      </c>
      <c r="N29" s="569" t="str">
        <f t="shared" si="1"/>
        <v>-</v>
      </c>
      <c r="O29" s="371" t="s">
        <v>439</v>
      </c>
      <c r="P29" s="585"/>
    </row>
    <row r="30" spans="1:16" s="312" customFormat="1" ht="15.75" customHeight="1" x14ac:dyDescent="0.25">
      <c r="A30" s="600"/>
      <c r="B30" s="608"/>
      <c r="C30" s="558"/>
      <c r="D30" s="560"/>
      <c r="E30" s="560"/>
      <c r="F30" s="560"/>
      <c r="G30" s="560"/>
      <c r="H30" s="586"/>
      <c r="I30" s="562"/>
      <c r="J30" s="587"/>
      <c r="K30" s="587"/>
      <c r="L30" s="588"/>
      <c r="M30" s="588"/>
      <c r="N30" s="589"/>
      <c r="O30" s="559"/>
      <c r="P30" s="590"/>
    </row>
    <row r="31" spans="1:16" ht="13.8" x14ac:dyDescent="0.25">
      <c r="A31" s="575"/>
      <c r="B31" s="575"/>
      <c r="C31" s="575"/>
      <c r="D31" s="575"/>
      <c r="E31" s="575"/>
      <c r="F31" s="575"/>
      <c r="G31" s="575"/>
      <c r="H31" s="573"/>
      <c r="I31" s="573"/>
      <c r="J31" s="573"/>
      <c r="K31" s="573"/>
      <c r="L31" s="573"/>
      <c r="M31" s="573"/>
      <c r="N31" s="573"/>
      <c r="O31" s="573"/>
      <c r="P31" s="573"/>
    </row>
    <row r="32" spans="1:16" ht="13.8" x14ac:dyDescent="0.25">
      <c r="A32" s="572" t="s">
        <v>16</v>
      </c>
      <c r="B32" s="573"/>
      <c r="C32" s="574"/>
      <c r="D32" s="707" t="s">
        <v>254</v>
      </c>
      <c r="E32" s="707"/>
      <c r="F32" s="707"/>
      <c r="G32" s="572"/>
      <c r="H32" s="706" t="s">
        <v>92</v>
      </c>
      <c r="I32" s="707"/>
      <c r="J32" s="573"/>
      <c r="K32" s="573"/>
      <c r="L32" s="573"/>
      <c r="M32" s="573"/>
      <c r="N32" s="575"/>
      <c r="O32" s="708" t="s">
        <v>259</v>
      </c>
      <c r="P32" s="708"/>
    </row>
    <row r="33" spans="1:16" ht="9.6" customHeight="1" x14ac:dyDescent="0.25">
      <c r="A33" s="572"/>
      <c r="B33" s="573"/>
      <c r="C33" s="573"/>
      <c r="D33" s="576"/>
      <c r="E33" s="577"/>
      <c r="F33" s="578"/>
      <c r="G33" s="572"/>
      <c r="H33" s="579"/>
      <c r="I33" s="573"/>
      <c r="J33" s="573"/>
      <c r="K33" s="573"/>
      <c r="L33" s="575"/>
      <c r="M33" s="580"/>
      <c r="N33" s="575"/>
      <c r="O33" s="575"/>
      <c r="P33" s="575"/>
    </row>
    <row r="34" spans="1:16" ht="13.8" x14ac:dyDescent="0.25">
      <c r="A34" s="572" t="s">
        <v>17</v>
      </c>
      <c r="B34" s="573"/>
      <c r="C34" s="574"/>
      <c r="D34" s="707" t="s">
        <v>255</v>
      </c>
      <c r="E34" s="707"/>
      <c r="F34" s="707"/>
      <c r="G34" s="572"/>
      <c r="H34" s="572" t="s">
        <v>93</v>
      </c>
      <c r="I34" s="573"/>
      <c r="J34" s="573"/>
      <c r="K34" s="573"/>
      <c r="L34" s="575"/>
      <c r="M34" s="580"/>
      <c r="N34" s="575"/>
      <c r="O34" s="708" t="s">
        <v>260</v>
      </c>
      <c r="P34" s="708"/>
    </row>
  </sheetData>
  <sheetProtection selectLockedCells="1" selectUnlockedCells="1"/>
  <autoFilter ref="A16:P17" xr:uid="{00000000-0009-0000-0000-000001000000}">
    <filterColumn colId="1" showButton="0"/>
    <filterColumn colId="2" showButton="0"/>
    <filterColumn colId="9" showButton="0"/>
    <filterColumn colId="14" showButton="0"/>
    <sortState xmlns:xlrd2="http://schemas.microsoft.com/office/spreadsheetml/2017/richdata2" ref="A19:P25">
      <sortCondition ref="A16:A17"/>
    </sortState>
  </autoFilter>
  <sortState xmlns:xlrd2="http://schemas.microsoft.com/office/spreadsheetml/2017/richdata2" ref="B19:P20">
    <sortCondition ref="H19:H20"/>
  </sortState>
  <mergeCells count="37">
    <mergeCell ref="A7:C7"/>
    <mergeCell ref="D7:M7"/>
    <mergeCell ref="N7:P7"/>
    <mergeCell ref="A1:P1"/>
    <mergeCell ref="A2:P2"/>
    <mergeCell ref="A3:P3"/>
    <mergeCell ref="A4:P4"/>
    <mergeCell ref="A5:P5"/>
    <mergeCell ref="A8:C8"/>
    <mergeCell ref="D8:M8"/>
    <mergeCell ref="N8:P8"/>
    <mergeCell ref="A9:C9"/>
    <mergeCell ref="D9:M9"/>
    <mergeCell ref="N9:P9"/>
    <mergeCell ref="A16:A17"/>
    <mergeCell ref="B16:C17"/>
    <mergeCell ref="D16:D17"/>
    <mergeCell ref="E16:E17"/>
    <mergeCell ref="F16:F17"/>
    <mergeCell ref="A10:C11"/>
    <mergeCell ref="D10:M10"/>
    <mergeCell ref="D11:M11"/>
    <mergeCell ref="A13:C13"/>
    <mergeCell ref="A14:C14"/>
    <mergeCell ref="D34:F34"/>
    <mergeCell ref="O34:P34"/>
    <mergeCell ref="G16:G17"/>
    <mergeCell ref="H16:H17"/>
    <mergeCell ref="I16:I17"/>
    <mergeCell ref="J16:K16"/>
    <mergeCell ref="L16:L17"/>
    <mergeCell ref="M16:M17"/>
    <mergeCell ref="N16:N17"/>
    <mergeCell ref="O16:P17"/>
    <mergeCell ref="D32:F32"/>
    <mergeCell ref="H32:I32"/>
    <mergeCell ref="O32:P32"/>
  </mergeCells>
  <printOptions horizontalCentered="1"/>
  <pageMargins left="0.59055118110236227" right="0.19685039370078741" top="0.59055118110236227" bottom="0.59055118110236227" header="0" footer="0"/>
  <pageSetup paperSize="9" scale="79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D4C56-CC0B-4A99-AB5E-A436B9DD5B47}">
  <sheetPr>
    <tabColor theme="6" tint="0.39997558519241921"/>
    <pageSetUpPr fitToPage="1"/>
  </sheetPr>
  <dimension ref="A1:P42"/>
  <sheetViews>
    <sheetView view="pageBreakPreview" topLeftCell="A14" zoomScaleNormal="70" zoomScaleSheetLayoutView="100" workbookViewId="0">
      <selection activeCell="S27" sqref="S27"/>
    </sheetView>
  </sheetViews>
  <sheetFormatPr defaultColWidth="9.109375" defaultRowHeight="13.2" x14ac:dyDescent="0.25"/>
  <cols>
    <col min="1" max="1" width="6.5546875" style="32" customWidth="1"/>
    <col min="2" max="2" width="17.44140625" style="32" customWidth="1"/>
    <col min="3" max="3" width="7.33203125" style="32" customWidth="1"/>
    <col min="4" max="4" width="10.44140625" style="32" customWidth="1"/>
    <col min="5" max="5" width="7.44140625" style="32" customWidth="1"/>
    <col min="6" max="6" width="22.33203125" style="32" customWidth="1"/>
    <col min="7" max="7" width="30.44140625" style="32" customWidth="1"/>
    <col min="8" max="8" width="10.109375" style="32" customWidth="1"/>
    <col min="9" max="9" width="12.44140625" style="32" customWidth="1"/>
    <col min="10" max="10" width="3.88671875" style="32" hidden="1" customWidth="1"/>
    <col min="11" max="11" width="4.88671875" style="32" hidden="1" customWidth="1"/>
    <col min="12" max="12" width="15" style="32" hidden="1" customWidth="1"/>
    <col min="13" max="13" width="7" style="32" customWidth="1"/>
    <col min="14" max="14" width="11.33203125" style="32" customWidth="1"/>
    <col min="15" max="15" width="17.33203125" style="32" customWidth="1"/>
    <col min="16" max="16" width="18.44140625" style="32" customWidth="1"/>
    <col min="17" max="16384" width="9.109375" style="32"/>
  </cols>
  <sheetData>
    <row r="1" spans="1:16" x14ac:dyDescent="0.25">
      <c r="A1" s="683" t="s">
        <v>111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</row>
    <row r="2" spans="1:16" x14ac:dyDescent="0.25">
      <c r="A2" s="683" t="s">
        <v>196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16" ht="12.75" customHeight="1" x14ac:dyDescent="0.25">
      <c r="A3" s="683" t="s">
        <v>256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16" ht="12.75" customHeight="1" x14ac:dyDescent="0.25">
      <c r="A4" s="683" t="s">
        <v>112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6" x14ac:dyDescent="0.25">
      <c r="A5" s="683" t="s">
        <v>257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</row>
    <row r="6" spans="1:16" ht="9" customHeight="1" x14ac:dyDescent="0.25">
      <c r="P6" s="310"/>
    </row>
    <row r="7" spans="1:16" ht="27" customHeight="1" x14ac:dyDescent="0.3">
      <c r="A7" s="684" t="s">
        <v>195</v>
      </c>
      <c r="B7" s="684"/>
      <c r="C7" s="684"/>
      <c r="D7" s="685" t="s">
        <v>1</v>
      </c>
      <c r="E7" s="686"/>
      <c r="F7" s="686"/>
      <c r="G7" s="686"/>
      <c r="H7" s="686"/>
      <c r="I7" s="686"/>
      <c r="J7" s="686"/>
      <c r="K7" s="686"/>
      <c r="L7" s="686"/>
      <c r="M7" s="686"/>
      <c r="N7" s="684" t="s">
        <v>98</v>
      </c>
      <c r="O7" s="684"/>
      <c r="P7" s="684"/>
    </row>
    <row r="8" spans="1:16" ht="27.75" customHeight="1" x14ac:dyDescent="0.25">
      <c r="A8" s="680" t="s">
        <v>197</v>
      </c>
      <c r="B8" s="680"/>
      <c r="C8" s="681"/>
      <c r="D8" s="682" t="s">
        <v>198</v>
      </c>
      <c r="E8" s="682"/>
      <c r="F8" s="682"/>
      <c r="G8" s="682"/>
      <c r="H8" s="682"/>
      <c r="I8" s="682"/>
      <c r="J8" s="682"/>
      <c r="K8" s="682"/>
      <c r="L8" s="682"/>
      <c r="M8" s="682"/>
      <c r="N8" s="680" t="s">
        <v>20</v>
      </c>
      <c r="O8" s="680"/>
      <c r="P8" s="680"/>
    </row>
    <row r="9" spans="1:16" ht="15" x14ac:dyDescent="0.25">
      <c r="A9" s="700" t="s">
        <v>25</v>
      </c>
      <c r="B9" s="700"/>
      <c r="C9" s="700"/>
      <c r="D9" s="701" t="s">
        <v>258</v>
      </c>
      <c r="E9" s="702"/>
      <c r="F9" s="702"/>
      <c r="G9" s="702"/>
      <c r="H9" s="702"/>
      <c r="I9" s="702"/>
      <c r="J9" s="702"/>
      <c r="K9" s="702"/>
      <c r="L9" s="702"/>
      <c r="M9" s="703"/>
      <c r="N9" s="700" t="s">
        <v>2</v>
      </c>
      <c r="O9" s="700"/>
      <c r="P9" s="700"/>
    </row>
    <row r="10" spans="1:16" ht="15.6" x14ac:dyDescent="0.3">
      <c r="A10" s="699">
        <v>94</v>
      </c>
      <c r="B10" s="699"/>
      <c r="C10" s="699"/>
      <c r="D10" s="704" t="s">
        <v>199</v>
      </c>
      <c r="E10" s="685"/>
      <c r="F10" s="685"/>
      <c r="G10" s="685"/>
      <c r="H10" s="685"/>
      <c r="I10" s="685"/>
      <c r="J10" s="685"/>
      <c r="K10" s="685"/>
      <c r="L10" s="685"/>
      <c r="M10" s="705"/>
      <c r="N10" s="286" t="s">
        <v>3</v>
      </c>
      <c r="O10" s="286" t="s">
        <v>4</v>
      </c>
      <c r="P10" s="286" t="s">
        <v>5</v>
      </c>
    </row>
    <row r="11" spans="1:16" ht="15" x14ac:dyDescent="0.25">
      <c r="A11" s="699"/>
      <c r="B11" s="699"/>
      <c r="C11" s="699"/>
      <c r="D11" s="687" t="s">
        <v>263</v>
      </c>
      <c r="E11" s="687"/>
      <c r="F11" s="687"/>
      <c r="G11" s="687"/>
      <c r="H11" s="687"/>
      <c r="I11" s="687"/>
      <c r="J11" s="687"/>
      <c r="K11" s="687"/>
      <c r="L11" s="687"/>
      <c r="M11" s="687"/>
      <c r="N11" s="242">
        <v>82</v>
      </c>
      <c r="O11" s="377">
        <v>69</v>
      </c>
      <c r="P11" s="378">
        <v>55</v>
      </c>
    </row>
    <row r="12" spans="1:16" s="4" customFormat="1" x14ac:dyDescent="0.25">
      <c r="A12" s="21"/>
      <c r="B12" s="21"/>
      <c r="C12" s="21"/>
      <c r="N12" s="21"/>
      <c r="O12" s="21"/>
      <c r="P12" s="21"/>
    </row>
    <row r="13" spans="1:16" ht="13.8" x14ac:dyDescent="0.25">
      <c r="A13" s="694" t="s">
        <v>37</v>
      </c>
      <c r="B13" s="695"/>
      <c r="C13" s="695"/>
      <c r="D13" s="571"/>
      <c r="E13" s="593"/>
      <c r="F13" s="593"/>
      <c r="G13" s="593"/>
      <c r="H13" s="593"/>
      <c r="I13" s="593"/>
      <c r="J13" s="593"/>
      <c r="K13" s="593"/>
      <c r="L13" s="593"/>
      <c r="M13" s="593"/>
      <c r="N13" s="594"/>
      <c r="O13" s="594"/>
      <c r="P13" s="594"/>
    </row>
    <row r="14" spans="1:16" ht="13.8" x14ac:dyDescent="0.25">
      <c r="A14" s="695" t="s">
        <v>38</v>
      </c>
      <c r="B14" s="695"/>
      <c r="C14" s="695"/>
      <c r="D14" s="571"/>
      <c r="E14" s="593"/>
      <c r="F14" s="593"/>
      <c r="G14" s="593"/>
      <c r="H14" s="593"/>
      <c r="I14" s="593"/>
      <c r="J14" s="593"/>
      <c r="K14" s="593"/>
      <c r="L14" s="593"/>
      <c r="M14" s="593"/>
      <c r="N14" s="594"/>
      <c r="O14" s="594"/>
      <c r="P14" s="594"/>
    </row>
    <row r="15" spans="1:16" ht="13.8" x14ac:dyDescent="0.25">
      <c r="A15" s="575"/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</row>
    <row r="16" spans="1:16" ht="11.25" customHeight="1" x14ac:dyDescent="0.25">
      <c r="A16" s="688" t="s">
        <v>6</v>
      </c>
      <c r="B16" s="688" t="s">
        <v>61</v>
      </c>
      <c r="C16" s="688"/>
      <c r="D16" s="689" t="s">
        <v>7</v>
      </c>
      <c r="E16" s="691" t="s">
        <v>8</v>
      </c>
      <c r="F16" s="691" t="s">
        <v>9</v>
      </c>
      <c r="G16" s="691" t="s">
        <v>10</v>
      </c>
      <c r="H16" s="691" t="s">
        <v>11</v>
      </c>
      <c r="I16" s="691" t="s">
        <v>12</v>
      </c>
      <c r="J16" s="698" t="s">
        <v>19</v>
      </c>
      <c r="K16" s="698"/>
      <c r="L16" s="691" t="s">
        <v>22</v>
      </c>
      <c r="M16" s="691" t="s">
        <v>13</v>
      </c>
      <c r="N16" s="691" t="s">
        <v>14</v>
      </c>
      <c r="O16" s="691" t="s">
        <v>15</v>
      </c>
      <c r="P16" s="696"/>
    </row>
    <row r="17" spans="1:16" ht="13.8" x14ac:dyDescent="0.25">
      <c r="A17" s="688"/>
      <c r="B17" s="688"/>
      <c r="C17" s="688"/>
      <c r="D17" s="690"/>
      <c r="E17" s="692"/>
      <c r="F17" s="693"/>
      <c r="G17" s="692"/>
      <c r="H17" s="692"/>
      <c r="I17" s="692"/>
      <c r="J17" s="591" t="s">
        <v>21</v>
      </c>
      <c r="K17" s="591" t="s">
        <v>23</v>
      </c>
      <c r="L17" s="692"/>
      <c r="M17" s="692"/>
      <c r="N17" s="692"/>
      <c r="O17" s="692"/>
      <c r="P17" s="697"/>
    </row>
    <row r="18" spans="1:16" ht="18" customHeight="1" x14ac:dyDescent="0.25">
      <c r="A18" s="592">
        <v>1</v>
      </c>
      <c r="B18" s="610" t="s">
        <v>52</v>
      </c>
      <c r="C18" s="370"/>
      <c r="D18" s="324">
        <v>1995</v>
      </c>
      <c r="E18" s="324" t="s">
        <v>3</v>
      </c>
      <c r="F18" s="324" t="s">
        <v>207</v>
      </c>
      <c r="G18" s="324"/>
      <c r="H18" s="566" t="s">
        <v>726</v>
      </c>
      <c r="I18" s="385">
        <v>91</v>
      </c>
      <c r="J18" s="567"/>
      <c r="K18" s="567"/>
      <c r="L18" s="568"/>
      <c r="M18" s="565">
        <f t="shared" ref="M18:M38" si="0">IF(A18=1,20,IF(A18=2,18,IF(A18=3,16,IF(A18&gt;19,0,19-A18))))</f>
        <v>20</v>
      </c>
      <c r="N18" s="569" t="str">
        <f t="shared" ref="N18:N38" si="1">IF(AND(NOT(OR(E18="МСМК",E18="ЗМС")),I18&gt;=$N$11),"+МСМК",IF(AND(OR(E18="МСМК",E18="ЗМС"),I18&gt;=$N$11),"МСМК",IF(AND(NOT(OR(E18="МСМК",E18="МС",E18="ЗМС")),I18&gt;=$O$11),"+МС",IF(AND(OR(E18="МСМК",E18="МС",E18="ЗМС"),I18&gt;=$O$11),"МС",IF(AND(NOT(OR(E18="ЗМС",E18="МСМК",E18="МС",E18="КМС")),I18&gt;=$P$11),"+КМС",IF(AND(OR(E18="ЗМС",E18="МСМК",E18="МС",E18="КМС"),I18&gt;=$P$11),"КМС","-"))))))</f>
        <v>МСМК</v>
      </c>
      <c r="O18" s="371" t="s">
        <v>353</v>
      </c>
      <c r="P18" s="585"/>
    </row>
    <row r="19" spans="1:16" s="312" customFormat="1" ht="18.75" customHeight="1" x14ac:dyDescent="0.25">
      <c r="A19" s="592">
        <f>A18+1</f>
        <v>2</v>
      </c>
      <c r="B19" s="610" t="s">
        <v>444</v>
      </c>
      <c r="C19" s="370"/>
      <c r="D19" s="324">
        <v>1998</v>
      </c>
      <c r="E19" s="324" t="s">
        <v>3</v>
      </c>
      <c r="F19" s="324" t="s">
        <v>277</v>
      </c>
      <c r="G19" s="324"/>
      <c r="H19" s="566">
        <v>84.75</v>
      </c>
      <c r="I19" s="386">
        <v>88</v>
      </c>
      <c r="J19" s="567"/>
      <c r="K19" s="567"/>
      <c r="L19" s="568"/>
      <c r="M19" s="565">
        <f t="shared" si="0"/>
        <v>18</v>
      </c>
      <c r="N19" s="569" t="str">
        <f t="shared" si="1"/>
        <v>МСМК</v>
      </c>
      <c r="O19" s="371" t="s">
        <v>459</v>
      </c>
      <c r="P19" s="585"/>
    </row>
    <row r="20" spans="1:16" s="312" customFormat="1" ht="15.75" customHeight="1" x14ac:dyDescent="0.25">
      <c r="A20" s="592">
        <f t="shared" ref="A20:A38" si="2">A19+1</f>
        <v>3</v>
      </c>
      <c r="B20" s="610" t="s">
        <v>319</v>
      </c>
      <c r="C20" s="370"/>
      <c r="D20" s="324">
        <v>1997</v>
      </c>
      <c r="E20" s="324" t="s">
        <v>3</v>
      </c>
      <c r="F20" s="324" t="s">
        <v>273</v>
      </c>
      <c r="G20" s="324" t="s">
        <v>384</v>
      </c>
      <c r="H20" s="566">
        <v>84.1</v>
      </c>
      <c r="I20" s="611">
        <v>87</v>
      </c>
      <c r="J20" s="567"/>
      <c r="K20" s="567"/>
      <c r="L20" s="568"/>
      <c r="M20" s="565">
        <f t="shared" si="0"/>
        <v>16</v>
      </c>
      <c r="N20" s="569" t="str">
        <f t="shared" si="1"/>
        <v>МСМК</v>
      </c>
      <c r="O20" s="371" t="s">
        <v>323</v>
      </c>
      <c r="P20" s="585"/>
    </row>
    <row r="21" spans="1:16" s="312" customFormat="1" ht="15.75" customHeight="1" x14ac:dyDescent="0.25">
      <c r="A21" s="592">
        <f t="shared" si="2"/>
        <v>4</v>
      </c>
      <c r="B21" s="610" t="s">
        <v>447</v>
      </c>
      <c r="C21" s="370"/>
      <c r="D21" s="324">
        <v>1989</v>
      </c>
      <c r="E21" s="324" t="s">
        <v>3</v>
      </c>
      <c r="F21" s="324" t="s">
        <v>243</v>
      </c>
      <c r="G21" s="324"/>
      <c r="H21" s="566">
        <v>84.6</v>
      </c>
      <c r="I21" s="386">
        <v>82</v>
      </c>
      <c r="J21" s="567"/>
      <c r="K21" s="567"/>
      <c r="L21" s="568"/>
      <c r="M21" s="565">
        <f t="shared" si="0"/>
        <v>15</v>
      </c>
      <c r="N21" s="569" t="str">
        <f t="shared" si="1"/>
        <v>МСМК</v>
      </c>
      <c r="O21" s="371" t="s">
        <v>461</v>
      </c>
      <c r="P21" s="585"/>
    </row>
    <row r="22" spans="1:16" s="312" customFormat="1" ht="15.75" customHeight="1" x14ac:dyDescent="0.25">
      <c r="A22" s="592">
        <f t="shared" si="2"/>
        <v>5</v>
      </c>
      <c r="B22" s="610" t="s">
        <v>445</v>
      </c>
      <c r="C22" s="370"/>
      <c r="D22" s="324">
        <v>1992</v>
      </c>
      <c r="E22" s="324" t="s">
        <v>3</v>
      </c>
      <c r="F22" s="324" t="s">
        <v>286</v>
      </c>
      <c r="G22" s="324" t="s">
        <v>388</v>
      </c>
      <c r="H22" s="566">
        <v>78.2</v>
      </c>
      <c r="I22" s="387">
        <v>80</v>
      </c>
      <c r="J22" s="567"/>
      <c r="K22" s="567"/>
      <c r="L22" s="568"/>
      <c r="M22" s="565">
        <f t="shared" si="0"/>
        <v>14</v>
      </c>
      <c r="N22" s="569" t="str">
        <f t="shared" si="1"/>
        <v>МС</v>
      </c>
      <c r="O22" s="371" t="s">
        <v>460</v>
      </c>
      <c r="P22" s="585"/>
    </row>
    <row r="23" spans="1:16" s="312" customFormat="1" ht="15.75" customHeight="1" x14ac:dyDescent="0.25">
      <c r="A23" s="592">
        <f t="shared" si="2"/>
        <v>6</v>
      </c>
      <c r="B23" s="610" t="s">
        <v>341</v>
      </c>
      <c r="C23" s="370"/>
      <c r="D23" s="324">
        <v>1992</v>
      </c>
      <c r="E23" s="324" t="s">
        <v>4</v>
      </c>
      <c r="F23" s="324" t="s">
        <v>292</v>
      </c>
      <c r="G23" s="662"/>
      <c r="H23" s="566">
        <v>80.2</v>
      </c>
      <c r="I23" s="387">
        <v>77</v>
      </c>
      <c r="J23" s="567"/>
      <c r="K23" s="567"/>
      <c r="L23" s="568"/>
      <c r="M23" s="565">
        <f t="shared" si="0"/>
        <v>13</v>
      </c>
      <c r="N23" s="569" t="str">
        <f t="shared" si="1"/>
        <v>МС</v>
      </c>
      <c r="O23" s="371" t="s">
        <v>347</v>
      </c>
      <c r="P23" s="585"/>
    </row>
    <row r="24" spans="1:16" s="312" customFormat="1" ht="15.75" customHeight="1" x14ac:dyDescent="0.25">
      <c r="A24" s="592">
        <f t="shared" si="2"/>
        <v>7</v>
      </c>
      <c r="B24" s="610" t="s">
        <v>110</v>
      </c>
      <c r="C24" s="370"/>
      <c r="D24" s="599">
        <v>1999</v>
      </c>
      <c r="E24" s="599" t="s">
        <v>4</v>
      </c>
      <c r="F24" s="599" t="s">
        <v>97</v>
      </c>
      <c r="G24" s="583" t="s">
        <v>140</v>
      </c>
      <c r="H24" s="566">
        <v>84.95</v>
      </c>
      <c r="I24" s="612">
        <v>77</v>
      </c>
      <c r="J24" s="567"/>
      <c r="K24" s="567"/>
      <c r="L24" s="568"/>
      <c r="M24" s="565">
        <f t="shared" si="0"/>
        <v>12</v>
      </c>
      <c r="N24" s="569" t="str">
        <f t="shared" si="1"/>
        <v>МС</v>
      </c>
      <c r="O24" s="371" t="s">
        <v>120</v>
      </c>
      <c r="P24" s="585"/>
    </row>
    <row r="25" spans="1:16" s="312" customFormat="1" ht="15.75" customHeight="1" x14ac:dyDescent="0.25">
      <c r="A25" s="592">
        <f t="shared" si="2"/>
        <v>8</v>
      </c>
      <c r="B25" s="610" t="s">
        <v>173</v>
      </c>
      <c r="C25" s="370"/>
      <c r="D25" s="324">
        <v>2000</v>
      </c>
      <c r="E25" s="599" t="s">
        <v>4</v>
      </c>
      <c r="F25" s="583" t="s">
        <v>165</v>
      </c>
      <c r="G25" s="583" t="s">
        <v>446</v>
      </c>
      <c r="H25" s="566">
        <v>83.6</v>
      </c>
      <c r="I25" s="612">
        <v>76</v>
      </c>
      <c r="J25" s="567"/>
      <c r="K25" s="567"/>
      <c r="L25" s="568"/>
      <c r="M25" s="565">
        <f t="shared" si="0"/>
        <v>11</v>
      </c>
      <c r="N25" s="569" t="str">
        <f t="shared" si="1"/>
        <v>МС</v>
      </c>
      <c r="O25" s="371" t="s">
        <v>171</v>
      </c>
      <c r="P25" s="585"/>
    </row>
    <row r="26" spans="1:16" s="312" customFormat="1" ht="15.75" customHeight="1" x14ac:dyDescent="0.25">
      <c r="A26" s="592">
        <f t="shared" si="2"/>
        <v>9</v>
      </c>
      <c r="B26" s="610" t="s">
        <v>335</v>
      </c>
      <c r="C26" s="370"/>
      <c r="D26" s="324">
        <v>2002</v>
      </c>
      <c r="E26" s="324" t="s">
        <v>4</v>
      </c>
      <c r="F26" s="324" t="s">
        <v>210</v>
      </c>
      <c r="G26" s="324"/>
      <c r="H26" s="566">
        <v>83.1</v>
      </c>
      <c r="I26" s="663">
        <v>74</v>
      </c>
      <c r="J26" s="567"/>
      <c r="K26" s="567"/>
      <c r="L26" s="568"/>
      <c r="M26" s="565">
        <f t="shared" si="0"/>
        <v>10</v>
      </c>
      <c r="N26" s="569" t="str">
        <f t="shared" si="1"/>
        <v>МС</v>
      </c>
      <c r="O26" s="371" t="s">
        <v>337</v>
      </c>
      <c r="P26" s="585"/>
    </row>
    <row r="27" spans="1:16" s="312" customFormat="1" ht="15.75" customHeight="1" x14ac:dyDescent="0.25">
      <c r="A27" s="592">
        <f t="shared" si="2"/>
        <v>10</v>
      </c>
      <c r="B27" s="610" t="s">
        <v>449</v>
      </c>
      <c r="C27" s="370"/>
      <c r="D27" s="324">
        <v>2004</v>
      </c>
      <c r="E27" s="324" t="s">
        <v>4</v>
      </c>
      <c r="F27" s="324" t="s">
        <v>273</v>
      </c>
      <c r="G27" s="324" t="s">
        <v>384</v>
      </c>
      <c r="H27" s="566">
        <v>80</v>
      </c>
      <c r="I27" s="664">
        <v>72</v>
      </c>
      <c r="J27" s="567"/>
      <c r="K27" s="567"/>
      <c r="L27" s="568"/>
      <c r="M27" s="565">
        <f t="shared" si="0"/>
        <v>9</v>
      </c>
      <c r="N27" s="569" t="str">
        <f t="shared" si="1"/>
        <v>МС</v>
      </c>
      <c r="O27" s="371" t="s">
        <v>463</v>
      </c>
      <c r="P27" s="585"/>
    </row>
    <row r="28" spans="1:16" s="312" customFormat="1" ht="15.75" customHeight="1" x14ac:dyDescent="0.25">
      <c r="A28" s="592">
        <f t="shared" si="2"/>
        <v>11</v>
      </c>
      <c r="B28" s="610" t="s">
        <v>450</v>
      </c>
      <c r="C28" s="370"/>
      <c r="D28" s="324">
        <v>2004</v>
      </c>
      <c r="E28" s="324" t="s">
        <v>5</v>
      </c>
      <c r="F28" s="324" t="s">
        <v>243</v>
      </c>
      <c r="G28" s="324"/>
      <c r="H28" s="566">
        <v>74.75</v>
      </c>
      <c r="I28" s="372">
        <v>69</v>
      </c>
      <c r="J28" s="567"/>
      <c r="K28" s="567"/>
      <c r="L28" s="568"/>
      <c r="M28" s="565">
        <f t="shared" si="0"/>
        <v>8</v>
      </c>
      <c r="N28" s="569" t="str">
        <f t="shared" si="1"/>
        <v>+МС</v>
      </c>
      <c r="O28" s="371" t="s">
        <v>464</v>
      </c>
      <c r="P28" s="585"/>
    </row>
    <row r="29" spans="1:16" s="312" customFormat="1" ht="15.75" customHeight="1" x14ac:dyDescent="0.25">
      <c r="A29" s="592">
        <f t="shared" si="2"/>
        <v>12</v>
      </c>
      <c r="B29" s="610" t="s">
        <v>454</v>
      </c>
      <c r="C29" s="370"/>
      <c r="D29" s="595">
        <v>1983</v>
      </c>
      <c r="E29" s="595" t="s">
        <v>4</v>
      </c>
      <c r="F29" s="596" t="s">
        <v>245</v>
      </c>
      <c r="G29" s="609"/>
      <c r="H29" s="566">
        <v>82.95</v>
      </c>
      <c r="I29" s="582">
        <v>68</v>
      </c>
      <c r="J29" s="567"/>
      <c r="K29" s="567"/>
      <c r="L29" s="568"/>
      <c r="M29" s="565">
        <f t="shared" si="0"/>
        <v>7</v>
      </c>
      <c r="N29" s="569" t="str">
        <f t="shared" si="1"/>
        <v>КМС</v>
      </c>
      <c r="O29" s="371" t="s">
        <v>144</v>
      </c>
      <c r="P29" s="585"/>
    </row>
    <row r="30" spans="1:16" s="312" customFormat="1" ht="15.75" customHeight="1" x14ac:dyDescent="0.25">
      <c r="A30" s="592">
        <f t="shared" si="2"/>
        <v>13</v>
      </c>
      <c r="B30" s="610" t="s">
        <v>152</v>
      </c>
      <c r="C30" s="370"/>
      <c r="D30" s="324">
        <v>1990</v>
      </c>
      <c r="E30" s="324" t="s">
        <v>5</v>
      </c>
      <c r="F30" s="324" t="s">
        <v>149</v>
      </c>
      <c r="G30" s="583"/>
      <c r="H30" s="566">
        <v>77.95</v>
      </c>
      <c r="I30" s="583">
        <v>67</v>
      </c>
      <c r="J30" s="567"/>
      <c r="K30" s="567"/>
      <c r="L30" s="568"/>
      <c r="M30" s="565">
        <f t="shared" si="0"/>
        <v>6</v>
      </c>
      <c r="N30" s="569" t="str">
        <f t="shared" si="1"/>
        <v>КМС</v>
      </c>
      <c r="O30" s="371" t="s">
        <v>153</v>
      </c>
      <c r="P30" s="585"/>
    </row>
    <row r="31" spans="1:16" s="312" customFormat="1" ht="15.75" customHeight="1" x14ac:dyDescent="0.25">
      <c r="A31" s="592">
        <f t="shared" si="2"/>
        <v>14</v>
      </c>
      <c r="B31" s="610" t="s">
        <v>154</v>
      </c>
      <c r="C31" s="370"/>
      <c r="D31" s="613">
        <v>2003</v>
      </c>
      <c r="E31" s="622" t="s">
        <v>5</v>
      </c>
      <c r="F31" s="615" t="s">
        <v>149</v>
      </c>
      <c r="G31" s="614" t="s">
        <v>150</v>
      </c>
      <c r="H31" s="566">
        <v>76.7</v>
      </c>
      <c r="I31" s="615">
        <v>63</v>
      </c>
      <c r="J31" s="567"/>
      <c r="K31" s="567"/>
      <c r="L31" s="568"/>
      <c r="M31" s="565">
        <f t="shared" si="0"/>
        <v>5</v>
      </c>
      <c r="N31" s="569" t="str">
        <f t="shared" si="1"/>
        <v>КМС</v>
      </c>
      <c r="O31" s="371" t="s">
        <v>151</v>
      </c>
      <c r="P31" s="585"/>
    </row>
    <row r="32" spans="1:16" s="312" customFormat="1" ht="15.75" customHeight="1" x14ac:dyDescent="0.25">
      <c r="A32" s="592">
        <f t="shared" si="2"/>
        <v>15</v>
      </c>
      <c r="B32" s="610" t="s">
        <v>451</v>
      </c>
      <c r="C32" s="370"/>
      <c r="D32" s="604">
        <v>2000</v>
      </c>
      <c r="E32" s="616" t="s">
        <v>4</v>
      </c>
      <c r="F32" s="617" t="s">
        <v>219</v>
      </c>
      <c r="G32" s="618" t="s">
        <v>392</v>
      </c>
      <c r="H32" s="566">
        <v>82.35</v>
      </c>
      <c r="I32" s="619">
        <v>59</v>
      </c>
      <c r="J32" s="567"/>
      <c r="K32" s="567"/>
      <c r="L32" s="568"/>
      <c r="M32" s="565">
        <f t="shared" si="0"/>
        <v>4</v>
      </c>
      <c r="N32" s="569" t="str">
        <f t="shared" si="1"/>
        <v>КМС</v>
      </c>
      <c r="O32" s="371" t="s">
        <v>402</v>
      </c>
      <c r="P32" s="585"/>
    </row>
    <row r="33" spans="1:16" s="312" customFormat="1" ht="15.75" customHeight="1" x14ac:dyDescent="0.25">
      <c r="A33" s="592">
        <f t="shared" si="2"/>
        <v>16</v>
      </c>
      <c r="B33" s="369" t="s">
        <v>453</v>
      </c>
      <c r="C33" s="370"/>
      <c r="D33" s="324">
        <v>1986</v>
      </c>
      <c r="E33" s="620" t="s">
        <v>4</v>
      </c>
      <c r="F33" s="533" t="s">
        <v>203</v>
      </c>
      <c r="G33" s="621"/>
      <c r="H33" s="566">
        <v>76.95</v>
      </c>
      <c r="I33" s="611">
        <v>57</v>
      </c>
      <c r="J33" s="567"/>
      <c r="K33" s="567"/>
      <c r="L33" s="568"/>
      <c r="M33" s="565">
        <f t="shared" si="0"/>
        <v>3</v>
      </c>
      <c r="N33" s="569" t="str">
        <f t="shared" si="1"/>
        <v>КМС</v>
      </c>
      <c r="O33" s="371" t="s">
        <v>466</v>
      </c>
      <c r="P33" s="585"/>
    </row>
    <row r="34" spans="1:16" s="312" customFormat="1" ht="15.75" customHeight="1" x14ac:dyDescent="0.25">
      <c r="A34" s="592">
        <f t="shared" si="2"/>
        <v>17</v>
      </c>
      <c r="B34" s="369" t="s">
        <v>448</v>
      </c>
      <c r="C34" s="370"/>
      <c r="D34" s="324">
        <v>1983</v>
      </c>
      <c r="E34" s="622" t="s">
        <v>4</v>
      </c>
      <c r="F34" s="324" t="s">
        <v>203</v>
      </c>
      <c r="G34" s="621"/>
      <c r="H34" s="566">
        <v>83.75</v>
      </c>
      <c r="I34" s="611">
        <v>57</v>
      </c>
      <c r="J34" s="567"/>
      <c r="K34" s="567"/>
      <c r="L34" s="568"/>
      <c r="M34" s="565">
        <f t="shared" si="0"/>
        <v>2</v>
      </c>
      <c r="N34" s="569" t="str">
        <f t="shared" si="1"/>
        <v>КМС</v>
      </c>
      <c r="O34" s="371" t="s">
        <v>462</v>
      </c>
      <c r="P34" s="585"/>
    </row>
    <row r="35" spans="1:16" s="312" customFormat="1" ht="15.75" customHeight="1" x14ac:dyDescent="0.25">
      <c r="A35" s="592">
        <f t="shared" si="2"/>
        <v>18</v>
      </c>
      <c r="B35" s="610" t="s">
        <v>458</v>
      </c>
      <c r="C35" s="370"/>
      <c r="D35" s="533">
        <v>1985</v>
      </c>
      <c r="E35" s="383" t="s">
        <v>5</v>
      </c>
      <c r="F35" s="324" t="s">
        <v>275</v>
      </c>
      <c r="G35" s="324"/>
      <c r="H35" s="566">
        <v>80.599999999999994</v>
      </c>
      <c r="I35" s="386">
        <v>56</v>
      </c>
      <c r="J35" s="567"/>
      <c r="K35" s="567"/>
      <c r="L35" s="568"/>
      <c r="M35" s="565">
        <f t="shared" si="0"/>
        <v>1</v>
      </c>
      <c r="N35" s="569" t="str">
        <f t="shared" si="1"/>
        <v>КМС</v>
      </c>
      <c r="O35" s="371" t="s">
        <v>468</v>
      </c>
      <c r="P35" s="585"/>
    </row>
    <row r="36" spans="1:16" s="312" customFormat="1" ht="15.75" customHeight="1" x14ac:dyDescent="0.25">
      <c r="A36" s="592">
        <f t="shared" si="2"/>
        <v>19</v>
      </c>
      <c r="B36" s="369" t="s">
        <v>452</v>
      </c>
      <c r="C36" s="370"/>
      <c r="D36" s="324">
        <v>2000</v>
      </c>
      <c r="E36" s="324" t="s">
        <v>5</v>
      </c>
      <c r="F36" s="324" t="s">
        <v>203</v>
      </c>
      <c r="G36" s="324"/>
      <c r="H36" s="566">
        <v>82.65</v>
      </c>
      <c r="I36" s="324">
        <v>55</v>
      </c>
      <c r="J36" s="567"/>
      <c r="K36" s="567"/>
      <c r="L36" s="568"/>
      <c r="M36" s="565">
        <f t="shared" si="0"/>
        <v>0</v>
      </c>
      <c r="N36" s="569" t="str">
        <f t="shared" si="1"/>
        <v>КМС</v>
      </c>
      <c r="O36" s="371" t="s">
        <v>465</v>
      </c>
      <c r="P36" s="585"/>
    </row>
    <row r="37" spans="1:16" s="312" customFormat="1" ht="15.75" customHeight="1" x14ac:dyDescent="0.25">
      <c r="A37" s="592">
        <f t="shared" si="2"/>
        <v>20</v>
      </c>
      <c r="B37" s="610" t="s">
        <v>455</v>
      </c>
      <c r="C37" s="370"/>
      <c r="D37" s="604">
        <v>1987</v>
      </c>
      <c r="E37" s="604" t="s">
        <v>4</v>
      </c>
      <c r="F37" s="604" t="s">
        <v>284</v>
      </c>
      <c r="G37" s="604" t="s">
        <v>456</v>
      </c>
      <c r="H37" s="566">
        <v>78.05</v>
      </c>
      <c r="I37" s="605">
        <v>53</v>
      </c>
      <c r="J37" s="567"/>
      <c r="K37" s="567"/>
      <c r="L37" s="568"/>
      <c r="M37" s="565">
        <f t="shared" si="0"/>
        <v>0</v>
      </c>
      <c r="N37" s="569" t="str">
        <f t="shared" si="1"/>
        <v>-</v>
      </c>
      <c r="O37" s="371" t="s">
        <v>467</v>
      </c>
      <c r="P37" s="585"/>
    </row>
    <row r="38" spans="1:16" s="312" customFormat="1" ht="15.75" customHeight="1" x14ac:dyDescent="0.25">
      <c r="A38" s="592">
        <f t="shared" si="2"/>
        <v>21</v>
      </c>
      <c r="B38" s="610" t="s">
        <v>457</v>
      </c>
      <c r="C38" s="370"/>
      <c r="D38" s="324">
        <v>1989</v>
      </c>
      <c r="E38" s="324" t="s">
        <v>5</v>
      </c>
      <c r="F38" s="324" t="s">
        <v>282</v>
      </c>
      <c r="G38" s="324"/>
      <c r="H38" s="566">
        <v>84.7</v>
      </c>
      <c r="I38" s="582">
        <v>53</v>
      </c>
      <c r="J38" s="567"/>
      <c r="K38" s="567"/>
      <c r="L38" s="568"/>
      <c r="M38" s="565">
        <f t="shared" si="0"/>
        <v>0</v>
      </c>
      <c r="N38" s="569" t="str">
        <f t="shared" si="1"/>
        <v>-</v>
      </c>
      <c r="O38" s="371" t="s">
        <v>443</v>
      </c>
      <c r="P38" s="585"/>
    </row>
    <row r="39" spans="1:16" ht="13.8" x14ac:dyDescent="0.25">
      <c r="A39" s="575"/>
      <c r="B39" s="575"/>
      <c r="C39" s="575"/>
      <c r="D39" s="575"/>
      <c r="E39" s="575"/>
      <c r="F39" s="575"/>
      <c r="G39" s="575"/>
      <c r="H39" s="573"/>
      <c r="I39" s="573"/>
      <c r="J39" s="573"/>
      <c r="K39" s="573"/>
      <c r="L39" s="573"/>
      <c r="M39" s="573"/>
      <c r="N39" s="573"/>
      <c r="O39" s="573"/>
      <c r="P39" s="573"/>
    </row>
    <row r="40" spans="1:16" ht="13.8" x14ac:dyDescent="0.25">
      <c r="A40" s="572" t="s">
        <v>16</v>
      </c>
      <c r="B40" s="573"/>
      <c r="C40" s="574"/>
      <c r="D40" s="707" t="s">
        <v>254</v>
      </c>
      <c r="E40" s="707"/>
      <c r="F40" s="707"/>
      <c r="G40" s="572"/>
      <c r="H40" s="706" t="s">
        <v>92</v>
      </c>
      <c r="I40" s="707"/>
      <c r="J40" s="573"/>
      <c r="K40" s="573"/>
      <c r="L40" s="573"/>
      <c r="M40" s="573"/>
      <c r="N40" s="575"/>
      <c r="O40" s="708" t="s">
        <v>259</v>
      </c>
      <c r="P40" s="708"/>
    </row>
    <row r="41" spans="1:16" ht="9.6" customHeight="1" x14ac:dyDescent="0.25">
      <c r="A41" s="572"/>
      <c r="B41" s="573"/>
      <c r="C41" s="573"/>
      <c r="D41" s="576"/>
      <c r="E41" s="577"/>
      <c r="F41" s="578"/>
      <c r="G41" s="572"/>
      <c r="H41" s="579"/>
      <c r="I41" s="573"/>
      <c r="J41" s="573"/>
      <c r="K41" s="573"/>
      <c r="L41" s="575"/>
      <c r="M41" s="580"/>
      <c r="N41" s="575"/>
      <c r="O41" s="575"/>
      <c r="P41" s="575"/>
    </row>
    <row r="42" spans="1:16" ht="13.8" x14ac:dyDescent="0.25">
      <c r="A42" s="572" t="s">
        <v>17</v>
      </c>
      <c r="B42" s="573"/>
      <c r="C42" s="574"/>
      <c r="D42" s="707" t="s">
        <v>255</v>
      </c>
      <c r="E42" s="707"/>
      <c r="F42" s="707"/>
      <c r="G42" s="572"/>
      <c r="H42" s="572" t="s">
        <v>93</v>
      </c>
      <c r="I42" s="573"/>
      <c r="J42" s="573"/>
      <c r="K42" s="573"/>
      <c r="L42" s="575"/>
      <c r="M42" s="580"/>
      <c r="N42" s="575"/>
      <c r="O42" s="708" t="s">
        <v>260</v>
      </c>
      <c r="P42" s="708"/>
    </row>
  </sheetData>
  <sheetProtection selectLockedCells="1" selectUnlockedCells="1"/>
  <autoFilter ref="A16:P17" xr:uid="{00000000-0009-0000-0000-000001000000}">
    <filterColumn colId="1" showButton="0"/>
    <filterColumn colId="2" showButton="0"/>
    <filterColumn colId="9" showButton="0"/>
    <filterColumn colId="14" showButton="0"/>
    <sortState xmlns:xlrd2="http://schemas.microsoft.com/office/spreadsheetml/2017/richdata2" ref="A19:P25">
      <sortCondition ref="A16:A17"/>
    </sortState>
  </autoFilter>
  <sortState xmlns:xlrd2="http://schemas.microsoft.com/office/spreadsheetml/2017/richdata2" ref="B18:P38">
    <sortCondition descending="1" ref="I18:I38"/>
  </sortState>
  <mergeCells count="37">
    <mergeCell ref="A7:C7"/>
    <mergeCell ref="D7:M7"/>
    <mergeCell ref="N7:P7"/>
    <mergeCell ref="A1:P1"/>
    <mergeCell ref="A2:P2"/>
    <mergeCell ref="A3:P3"/>
    <mergeCell ref="A4:P4"/>
    <mergeCell ref="A5:P5"/>
    <mergeCell ref="A8:C8"/>
    <mergeCell ref="D8:M8"/>
    <mergeCell ref="N8:P8"/>
    <mergeCell ref="A9:C9"/>
    <mergeCell ref="D9:M9"/>
    <mergeCell ref="N9:P9"/>
    <mergeCell ref="A16:A17"/>
    <mergeCell ref="B16:C17"/>
    <mergeCell ref="D16:D17"/>
    <mergeCell ref="E16:E17"/>
    <mergeCell ref="F16:F17"/>
    <mergeCell ref="A10:C11"/>
    <mergeCell ref="D10:M10"/>
    <mergeCell ref="D11:M11"/>
    <mergeCell ref="A13:C13"/>
    <mergeCell ref="A14:C14"/>
    <mergeCell ref="D42:F42"/>
    <mergeCell ref="O42:P42"/>
    <mergeCell ref="G16:G17"/>
    <mergeCell ref="H16:H17"/>
    <mergeCell ref="I16:I17"/>
    <mergeCell ref="J16:K16"/>
    <mergeCell ref="L16:L17"/>
    <mergeCell ref="M16:M17"/>
    <mergeCell ref="N16:N17"/>
    <mergeCell ref="O16:P17"/>
    <mergeCell ref="D40:F40"/>
    <mergeCell ref="H40:I40"/>
    <mergeCell ref="O40:P40"/>
  </mergeCells>
  <printOptions horizontalCentered="1"/>
  <pageMargins left="0.59055118110236227" right="0.19685039370078741" top="0.59055118110236227" bottom="0.59055118110236227" header="0" footer="0"/>
  <pageSetup paperSize="9" scale="79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299F5-3C1F-42DF-81A2-9AABB6EE1754}">
  <sheetPr>
    <tabColor theme="6" tint="0.39997558519241921"/>
    <pageSetUpPr fitToPage="1"/>
  </sheetPr>
  <dimension ref="A1:P38"/>
  <sheetViews>
    <sheetView view="pageBreakPreview" topLeftCell="A10" zoomScale="90" zoomScaleNormal="70" zoomScaleSheetLayoutView="90" workbookViewId="0">
      <selection activeCell="S18" sqref="S18"/>
    </sheetView>
  </sheetViews>
  <sheetFormatPr defaultColWidth="9.109375" defaultRowHeight="13.2" x14ac:dyDescent="0.25"/>
  <cols>
    <col min="1" max="1" width="7.33203125" style="32" customWidth="1"/>
    <col min="2" max="2" width="17.44140625" style="32" customWidth="1"/>
    <col min="3" max="3" width="7.33203125" style="32" customWidth="1"/>
    <col min="4" max="4" width="10.44140625" style="32" customWidth="1"/>
    <col min="5" max="5" width="7.44140625" style="32" customWidth="1"/>
    <col min="6" max="6" width="22.33203125" style="32" customWidth="1"/>
    <col min="7" max="7" width="30.44140625" style="32" customWidth="1"/>
    <col min="8" max="8" width="10.109375" style="32" customWidth="1"/>
    <col min="9" max="9" width="12.44140625" style="32" customWidth="1"/>
    <col min="10" max="10" width="3.88671875" style="32" hidden="1" customWidth="1"/>
    <col min="11" max="11" width="4.88671875" style="32" hidden="1" customWidth="1"/>
    <col min="12" max="12" width="15" style="32" hidden="1" customWidth="1"/>
    <col min="13" max="13" width="7" style="32" customWidth="1"/>
    <col min="14" max="14" width="11.33203125" style="32" customWidth="1"/>
    <col min="15" max="15" width="17.33203125" style="32" customWidth="1"/>
    <col min="16" max="16" width="17.6640625" style="32" customWidth="1"/>
    <col min="17" max="16384" width="9.109375" style="32"/>
  </cols>
  <sheetData>
    <row r="1" spans="1:16" x14ac:dyDescent="0.25">
      <c r="A1" s="683" t="s">
        <v>111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</row>
    <row r="2" spans="1:16" x14ac:dyDescent="0.25">
      <c r="A2" s="683" t="s">
        <v>196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16" ht="12.75" customHeight="1" x14ac:dyDescent="0.25">
      <c r="A3" s="683" t="s">
        <v>256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16" ht="12.75" customHeight="1" x14ac:dyDescent="0.25">
      <c r="A4" s="683" t="s">
        <v>112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6" x14ac:dyDescent="0.25">
      <c r="A5" s="683" t="s">
        <v>257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</row>
    <row r="6" spans="1:16" ht="9" customHeight="1" x14ac:dyDescent="0.25">
      <c r="P6" s="310"/>
    </row>
    <row r="7" spans="1:16" ht="27" customHeight="1" x14ac:dyDescent="0.3">
      <c r="A7" s="684" t="s">
        <v>195</v>
      </c>
      <c r="B7" s="684"/>
      <c r="C7" s="684"/>
      <c r="D7" s="685" t="s">
        <v>1</v>
      </c>
      <c r="E7" s="686"/>
      <c r="F7" s="686"/>
      <c r="G7" s="686"/>
      <c r="H7" s="686"/>
      <c r="I7" s="686"/>
      <c r="J7" s="686"/>
      <c r="K7" s="686"/>
      <c r="L7" s="686"/>
      <c r="M7" s="686"/>
      <c r="N7" s="684" t="s">
        <v>98</v>
      </c>
      <c r="O7" s="684"/>
      <c r="P7" s="684"/>
    </row>
    <row r="8" spans="1:16" ht="27.75" customHeight="1" x14ac:dyDescent="0.25">
      <c r="A8" s="680" t="s">
        <v>197</v>
      </c>
      <c r="B8" s="680"/>
      <c r="C8" s="681"/>
      <c r="D8" s="682" t="s">
        <v>198</v>
      </c>
      <c r="E8" s="682"/>
      <c r="F8" s="682"/>
      <c r="G8" s="682"/>
      <c r="H8" s="682"/>
      <c r="I8" s="682"/>
      <c r="J8" s="682"/>
      <c r="K8" s="682"/>
      <c r="L8" s="682"/>
      <c r="M8" s="682"/>
      <c r="N8" s="680" t="s">
        <v>20</v>
      </c>
      <c r="O8" s="680"/>
      <c r="P8" s="680"/>
    </row>
    <row r="9" spans="1:16" ht="15" x14ac:dyDescent="0.25">
      <c r="A9" s="700" t="s">
        <v>25</v>
      </c>
      <c r="B9" s="700"/>
      <c r="C9" s="700"/>
      <c r="D9" s="701" t="s">
        <v>258</v>
      </c>
      <c r="E9" s="702"/>
      <c r="F9" s="702"/>
      <c r="G9" s="702"/>
      <c r="H9" s="702"/>
      <c r="I9" s="702"/>
      <c r="J9" s="702"/>
      <c r="K9" s="702"/>
      <c r="L9" s="702"/>
      <c r="M9" s="703"/>
      <c r="N9" s="700" t="s">
        <v>2</v>
      </c>
      <c r="O9" s="700"/>
      <c r="P9" s="700"/>
    </row>
    <row r="10" spans="1:16" ht="15.6" x14ac:dyDescent="0.3">
      <c r="A10" s="699">
        <v>96</v>
      </c>
      <c r="B10" s="699"/>
      <c r="C10" s="699"/>
      <c r="D10" s="704" t="s">
        <v>199</v>
      </c>
      <c r="E10" s="685"/>
      <c r="F10" s="685"/>
      <c r="G10" s="685"/>
      <c r="H10" s="685"/>
      <c r="I10" s="685"/>
      <c r="J10" s="685"/>
      <c r="K10" s="685"/>
      <c r="L10" s="685"/>
      <c r="M10" s="705"/>
      <c r="N10" s="286" t="s">
        <v>3</v>
      </c>
      <c r="O10" s="286" t="s">
        <v>4</v>
      </c>
      <c r="P10" s="286" t="s">
        <v>5</v>
      </c>
    </row>
    <row r="11" spans="1:16" ht="15" x14ac:dyDescent="0.25">
      <c r="A11" s="699"/>
      <c r="B11" s="699"/>
      <c r="C11" s="699"/>
      <c r="D11" s="687" t="s">
        <v>264</v>
      </c>
      <c r="E11" s="687"/>
      <c r="F11" s="687"/>
      <c r="G11" s="687"/>
      <c r="H11" s="687"/>
      <c r="I11" s="687"/>
      <c r="J11" s="687"/>
      <c r="K11" s="687"/>
      <c r="L11" s="687"/>
      <c r="M11" s="687"/>
      <c r="N11" s="44"/>
      <c r="O11" s="89"/>
      <c r="P11" s="88"/>
    </row>
    <row r="12" spans="1:16" s="4" customFormat="1" x14ac:dyDescent="0.25">
      <c r="A12" s="21"/>
      <c r="B12" s="21"/>
      <c r="C12" s="21"/>
      <c r="N12" s="21"/>
      <c r="O12" s="21"/>
      <c r="P12" s="21"/>
    </row>
    <row r="13" spans="1:16" ht="13.8" x14ac:dyDescent="0.25">
      <c r="A13" s="694" t="s">
        <v>37</v>
      </c>
      <c r="B13" s="695"/>
      <c r="C13" s="695"/>
      <c r="D13" s="571"/>
      <c r="E13" s="593"/>
      <c r="F13" s="593"/>
      <c r="G13" s="593"/>
      <c r="H13" s="593"/>
      <c r="I13" s="593"/>
      <c r="J13" s="593"/>
      <c r="K13" s="593"/>
      <c r="L13" s="593"/>
      <c r="M13" s="593"/>
      <c r="N13" s="594"/>
      <c r="O13" s="594"/>
      <c r="P13" s="594"/>
    </row>
    <row r="14" spans="1:16" ht="13.8" x14ac:dyDescent="0.25">
      <c r="A14" s="695" t="s">
        <v>38</v>
      </c>
      <c r="B14" s="695"/>
      <c r="C14" s="695"/>
      <c r="D14" s="571"/>
      <c r="E14" s="593"/>
      <c r="F14" s="593"/>
      <c r="G14" s="593"/>
      <c r="H14" s="593"/>
      <c r="I14" s="593"/>
      <c r="J14" s="593"/>
      <c r="K14" s="593"/>
      <c r="L14" s="593"/>
      <c r="M14" s="593"/>
      <c r="N14" s="594"/>
      <c r="O14" s="594"/>
      <c r="P14" s="594"/>
    </row>
    <row r="15" spans="1:16" ht="13.8" x14ac:dyDescent="0.25">
      <c r="A15" s="575"/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</row>
    <row r="16" spans="1:16" ht="11.25" customHeight="1" x14ac:dyDescent="0.25">
      <c r="A16" s="688" t="s">
        <v>6</v>
      </c>
      <c r="B16" s="688" t="s">
        <v>61</v>
      </c>
      <c r="C16" s="688"/>
      <c r="D16" s="689" t="s">
        <v>7</v>
      </c>
      <c r="E16" s="691" t="s">
        <v>8</v>
      </c>
      <c r="F16" s="691" t="s">
        <v>9</v>
      </c>
      <c r="G16" s="691" t="s">
        <v>10</v>
      </c>
      <c r="H16" s="691" t="s">
        <v>11</v>
      </c>
      <c r="I16" s="691" t="s">
        <v>12</v>
      </c>
      <c r="J16" s="698" t="s">
        <v>19</v>
      </c>
      <c r="K16" s="698"/>
      <c r="L16" s="691" t="s">
        <v>22</v>
      </c>
      <c r="M16" s="691" t="s">
        <v>13</v>
      </c>
      <c r="N16" s="691" t="s">
        <v>14</v>
      </c>
      <c r="O16" s="691" t="s">
        <v>15</v>
      </c>
      <c r="P16" s="696"/>
    </row>
    <row r="17" spans="1:16" ht="13.8" x14ac:dyDescent="0.25">
      <c r="A17" s="688"/>
      <c r="B17" s="688"/>
      <c r="C17" s="688"/>
      <c r="D17" s="690"/>
      <c r="E17" s="692"/>
      <c r="F17" s="693"/>
      <c r="G17" s="692"/>
      <c r="H17" s="692"/>
      <c r="I17" s="692"/>
      <c r="J17" s="591" t="s">
        <v>21</v>
      </c>
      <c r="K17" s="591" t="s">
        <v>23</v>
      </c>
      <c r="L17" s="692"/>
      <c r="M17" s="692"/>
      <c r="N17" s="692"/>
      <c r="O17" s="692"/>
      <c r="P17" s="697"/>
    </row>
    <row r="18" spans="1:16" ht="18" customHeight="1" x14ac:dyDescent="0.25">
      <c r="A18" s="592">
        <v>1</v>
      </c>
      <c r="B18" s="623" t="s">
        <v>469</v>
      </c>
      <c r="C18" s="370"/>
      <c r="D18" s="583">
        <v>1998</v>
      </c>
      <c r="E18" s="599" t="s">
        <v>3</v>
      </c>
      <c r="F18" s="599" t="s">
        <v>289</v>
      </c>
      <c r="G18" s="324" t="s">
        <v>470</v>
      </c>
      <c r="H18" s="566" t="s">
        <v>727</v>
      </c>
      <c r="I18" s="324">
        <v>102</v>
      </c>
      <c r="J18" s="567"/>
      <c r="K18" s="567"/>
      <c r="L18" s="568"/>
      <c r="M18" s="565">
        <f t="shared" ref="M18:M33" si="0">IF(A18=1,20,IF(A18=2,18,IF(A18=3,16,IF(A18&gt;19,0,19-A18))))</f>
        <v>20</v>
      </c>
      <c r="N18" s="569"/>
      <c r="O18" s="623" t="s">
        <v>478</v>
      </c>
      <c r="P18" s="585"/>
    </row>
    <row r="19" spans="1:16" s="312" customFormat="1" ht="18.75" customHeight="1" x14ac:dyDescent="0.25">
      <c r="A19" s="592">
        <f>A18+1</f>
        <v>2</v>
      </c>
      <c r="B19" s="623" t="s">
        <v>313</v>
      </c>
      <c r="C19" s="370"/>
      <c r="D19" s="583">
        <v>1996</v>
      </c>
      <c r="E19" s="599" t="s">
        <v>3</v>
      </c>
      <c r="F19" s="599" t="s">
        <v>245</v>
      </c>
      <c r="G19" s="324"/>
      <c r="H19" s="566">
        <v>105.75</v>
      </c>
      <c r="I19" s="324">
        <v>90</v>
      </c>
      <c r="J19" s="567"/>
      <c r="K19" s="567"/>
      <c r="L19" s="568"/>
      <c r="M19" s="565">
        <f t="shared" si="0"/>
        <v>18</v>
      </c>
      <c r="N19" s="569"/>
      <c r="O19" s="357" t="s">
        <v>479</v>
      </c>
      <c r="P19" s="585"/>
    </row>
    <row r="20" spans="1:16" s="312" customFormat="1" ht="15.75" customHeight="1" x14ac:dyDescent="0.25">
      <c r="A20" s="592">
        <f t="shared" ref="A20:A33" si="1">A19+1</f>
        <v>3</v>
      </c>
      <c r="B20" s="623" t="s">
        <v>339</v>
      </c>
      <c r="C20" s="370"/>
      <c r="D20" s="583">
        <v>1989</v>
      </c>
      <c r="E20" s="599" t="s">
        <v>3</v>
      </c>
      <c r="F20" s="599" t="s">
        <v>283</v>
      </c>
      <c r="G20" s="324" t="s">
        <v>388</v>
      </c>
      <c r="H20" s="566">
        <v>113.15</v>
      </c>
      <c r="I20" s="324">
        <v>84</v>
      </c>
      <c r="J20" s="567"/>
      <c r="K20" s="567"/>
      <c r="L20" s="568"/>
      <c r="M20" s="565">
        <f t="shared" si="0"/>
        <v>16</v>
      </c>
      <c r="N20" s="569"/>
      <c r="O20" s="623" t="s">
        <v>340</v>
      </c>
      <c r="P20" s="585"/>
    </row>
    <row r="21" spans="1:16" s="312" customFormat="1" ht="15.75" customHeight="1" x14ac:dyDescent="0.25">
      <c r="A21" s="592">
        <f t="shared" si="1"/>
        <v>4</v>
      </c>
      <c r="B21" s="623" t="s">
        <v>60</v>
      </c>
      <c r="C21" s="370"/>
      <c r="D21" s="583">
        <v>1999</v>
      </c>
      <c r="E21" s="599" t="s">
        <v>3</v>
      </c>
      <c r="F21" s="599" t="s">
        <v>292</v>
      </c>
      <c r="G21" s="324"/>
      <c r="H21" s="566">
        <v>93.05</v>
      </c>
      <c r="I21" s="324">
        <v>83</v>
      </c>
      <c r="J21" s="567"/>
      <c r="K21" s="567"/>
      <c r="L21" s="568"/>
      <c r="M21" s="565">
        <f t="shared" si="0"/>
        <v>15</v>
      </c>
      <c r="N21" s="569"/>
      <c r="O21" s="623" t="s">
        <v>348</v>
      </c>
      <c r="P21" s="585"/>
    </row>
    <row r="22" spans="1:16" s="312" customFormat="1" ht="15.75" customHeight="1" x14ac:dyDescent="0.25">
      <c r="A22" s="592">
        <f t="shared" si="1"/>
        <v>5</v>
      </c>
      <c r="B22" s="623" t="s">
        <v>472</v>
      </c>
      <c r="C22" s="370"/>
      <c r="D22" s="583">
        <v>1990</v>
      </c>
      <c r="E22" s="599" t="s">
        <v>4</v>
      </c>
      <c r="F22" s="599" t="s">
        <v>274</v>
      </c>
      <c r="G22" s="324" t="s">
        <v>388</v>
      </c>
      <c r="H22" s="566">
        <v>99.3</v>
      </c>
      <c r="I22" s="324">
        <v>83</v>
      </c>
      <c r="J22" s="567"/>
      <c r="K22" s="567"/>
      <c r="L22" s="568"/>
      <c r="M22" s="565">
        <f t="shared" si="0"/>
        <v>14</v>
      </c>
      <c r="N22" s="569"/>
      <c r="O22" s="623" t="s">
        <v>480</v>
      </c>
      <c r="P22" s="585"/>
    </row>
    <row r="23" spans="1:16" s="312" customFormat="1" ht="15.75" customHeight="1" x14ac:dyDescent="0.25">
      <c r="A23" s="592">
        <f t="shared" si="1"/>
        <v>6</v>
      </c>
      <c r="B23" s="623" t="s">
        <v>157</v>
      </c>
      <c r="C23" s="370"/>
      <c r="D23" s="583">
        <v>1978</v>
      </c>
      <c r="E23" s="599" t="s">
        <v>139</v>
      </c>
      <c r="F23" s="599" t="s">
        <v>149</v>
      </c>
      <c r="G23" s="324" t="s">
        <v>150</v>
      </c>
      <c r="H23" s="566">
        <v>94.95</v>
      </c>
      <c r="I23" s="324">
        <v>77</v>
      </c>
      <c r="J23" s="567"/>
      <c r="K23" s="567"/>
      <c r="L23" s="568"/>
      <c r="M23" s="565">
        <f t="shared" si="0"/>
        <v>13</v>
      </c>
      <c r="N23" s="569"/>
      <c r="O23" s="623" t="s">
        <v>153</v>
      </c>
      <c r="P23" s="585"/>
    </row>
    <row r="24" spans="1:16" s="312" customFormat="1" ht="15.75" customHeight="1" x14ac:dyDescent="0.25">
      <c r="A24" s="592">
        <f t="shared" si="1"/>
        <v>7</v>
      </c>
      <c r="B24" s="623" t="s">
        <v>473</v>
      </c>
      <c r="C24" s="370"/>
      <c r="D24" s="583">
        <v>1989</v>
      </c>
      <c r="E24" s="599" t="s">
        <v>5</v>
      </c>
      <c r="F24" s="599" t="s">
        <v>294</v>
      </c>
      <c r="G24" s="324"/>
      <c r="H24" s="566">
        <v>109.3</v>
      </c>
      <c r="I24" s="324">
        <v>75</v>
      </c>
      <c r="J24" s="567"/>
      <c r="K24" s="567"/>
      <c r="L24" s="568"/>
      <c r="M24" s="565">
        <f t="shared" si="0"/>
        <v>12</v>
      </c>
      <c r="N24" s="569"/>
      <c r="O24" s="623" t="s">
        <v>481</v>
      </c>
      <c r="P24" s="585"/>
    </row>
    <row r="25" spans="1:16" s="312" customFormat="1" ht="15.75" customHeight="1" x14ac:dyDescent="0.25">
      <c r="A25" s="592">
        <f t="shared" si="1"/>
        <v>8</v>
      </c>
      <c r="B25" s="623" t="s">
        <v>156</v>
      </c>
      <c r="C25" s="370"/>
      <c r="D25" s="583">
        <v>2003</v>
      </c>
      <c r="E25" s="599" t="s">
        <v>5</v>
      </c>
      <c r="F25" s="599" t="s">
        <v>149</v>
      </c>
      <c r="G25" s="324"/>
      <c r="H25" s="566">
        <v>108.4</v>
      </c>
      <c r="I25" s="324">
        <v>73</v>
      </c>
      <c r="J25" s="567"/>
      <c r="K25" s="567"/>
      <c r="L25" s="568"/>
      <c r="M25" s="565">
        <f t="shared" si="0"/>
        <v>11</v>
      </c>
      <c r="N25" s="569"/>
      <c r="O25" s="623" t="s">
        <v>155</v>
      </c>
      <c r="P25" s="585"/>
    </row>
    <row r="26" spans="1:16" s="312" customFormat="1" ht="15.75" customHeight="1" x14ac:dyDescent="0.25">
      <c r="A26" s="592">
        <f t="shared" si="1"/>
        <v>9</v>
      </c>
      <c r="B26" s="623" t="s">
        <v>344</v>
      </c>
      <c r="C26" s="370"/>
      <c r="D26" s="583">
        <v>1988</v>
      </c>
      <c r="E26" s="599" t="s">
        <v>4</v>
      </c>
      <c r="F26" s="599" t="s">
        <v>286</v>
      </c>
      <c r="G26" s="324" t="s">
        <v>388</v>
      </c>
      <c r="H26" s="566">
        <v>89.4</v>
      </c>
      <c r="I26" s="324">
        <v>67</v>
      </c>
      <c r="J26" s="567"/>
      <c r="K26" s="567"/>
      <c r="L26" s="568"/>
      <c r="M26" s="565">
        <f t="shared" si="0"/>
        <v>10</v>
      </c>
      <c r="N26" s="569"/>
      <c r="O26" s="623" t="s">
        <v>350</v>
      </c>
      <c r="P26" s="585"/>
    </row>
    <row r="27" spans="1:16" s="312" customFormat="1" ht="15.75" customHeight="1" x14ac:dyDescent="0.25">
      <c r="A27" s="592">
        <f t="shared" si="1"/>
        <v>10</v>
      </c>
      <c r="B27" s="623" t="s">
        <v>476</v>
      </c>
      <c r="C27" s="370"/>
      <c r="D27" s="583">
        <v>1997</v>
      </c>
      <c r="E27" s="599" t="s">
        <v>5</v>
      </c>
      <c r="F27" s="599" t="s">
        <v>174</v>
      </c>
      <c r="G27" s="324"/>
      <c r="H27" s="566">
        <v>92.25</v>
      </c>
      <c r="I27" s="324">
        <v>67</v>
      </c>
      <c r="J27" s="567"/>
      <c r="K27" s="567"/>
      <c r="L27" s="568"/>
      <c r="M27" s="565">
        <f t="shared" si="0"/>
        <v>9</v>
      </c>
      <c r="N27" s="569"/>
      <c r="O27" s="623" t="s">
        <v>144</v>
      </c>
      <c r="P27" s="585"/>
    </row>
    <row r="28" spans="1:16" s="312" customFormat="1" ht="15.75" customHeight="1" x14ac:dyDescent="0.25">
      <c r="A28" s="592">
        <f t="shared" si="1"/>
        <v>11</v>
      </c>
      <c r="B28" s="623" t="s">
        <v>475</v>
      </c>
      <c r="C28" s="370"/>
      <c r="D28" s="583">
        <v>1994</v>
      </c>
      <c r="E28" s="599" t="s">
        <v>4</v>
      </c>
      <c r="F28" s="599" t="s">
        <v>207</v>
      </c>
      <c r="G28" s="324"/>
      <c r="H28" s="566">
        <v>89.6</v>
      </c>
      <c r="I28" s="324">
        <v>66</v>
      </c>
      <c r="J28" s="567"/>
      <c r="K28" s="567"/>
      <c r="L28" s="568"/>
      <c r="M28" s="565">
        <f t="shared" si="0"/>
        <v>8</v>
      </c>
      <c r="N28" s="569"/>
      <c r="O28" s="357" t="s">
        <v>483</v>
      </c>
      <c r="P28" s="585"/>
    </row>
    <row r="29" spans="1:16" s="312" customFormat="1" ht="15.75" customHeight="1" x14ac:dyDescent="0.25">
      <c r="A29" s="592">
        <f t="shared" si="1"/>
        <v>12</v>
      </c>
      <c r="B29" s="623" t="s">
        <v>342</v>
      </c>
      <c r="C29" s="370"/>
      <c r="D29" s="583">
        <v>1990</v>
      </c>
      <c r="E29" s="599" t="s">
        <v>4</v>
      </c>
      <c r="F29" s="599" t="s">
        <v>292</v>
      </c>
      <c r="G29" s="324"/>
      <c r="H29" s="566">
        <v>86.1</v>
      </c>
      <c r="I29" s="324">
        <v>64</v>
      </c>
      <c r="J29" s="567"/>
      <c r="K29" s="567"/>
      <c r="L29" s="568"/>
      <c r="M29" s="565">
        <f t="shared" si="0"/>
        <v>7</v>
      </c>
      <c r="N29" s="569"/>
      <c r="O29" s="623" t="s">
        <v>349</v>
      </c>
      <c r="P29" s="585"/>
    </row>
    <row r="30" spans="1:16" s="312" customFormat="1" ht="15.75" customHeight="1" x14ac:dyDescent="0.25">
      <c r="A30" s="592">
        <f t="shared" si="1"/>
        <v>13</v>
      </c>
      <c r="B30" s="623" t="s">
        <v>474</v>
      </c>
      <c r="C30" s="370"/>
      <c r="D30" s="583">
        <v>2002</v>
      </c>
      <c r="E30" s="599" t="s">
        <v>4</v>
      </c>
      <c r="F30" s="599" t="s">
        <v>273</v>
      </c>
      <c r="G30" s="324" t="s">
        <v>384</v>
      </c>
      <c r="H30" s="566">
        <v>86.65</v>
      </c>
      <c r="I30" s="324">
        <v>63</v>
      </c>
      <c r="J30" s="567"/>
      <c r="K30" s="567"/>
      <c r="L30" s="568"/>
      <c r="M30" s="565">
        <f t="shared" si="0"/>
        <v>6</v>
      </c>
      <c r="N30" s="569"/>
      <c r="O30" s="623" t="s">
        <v>482</v>
      </c>
      <c r="P30" s="585"/>
    </row>
    <row r="31" spans="1:16" s="312" customFormat="1" ht="15.75" customHeight="1" x14ac:dyDescent="0.25">
      <c r="A31" s="592">
        <f t="shared" si="1"/>
        <v>14</v>
      </c>
      <c r="B31" s="623" t="s">
        <v>141</v>
      </c>
      <c r="C31" s="370"/>
      <c r="D31" s="583">
        <v>1986</v>
      </c>
      <c r="E31" s="599" t="s">
        <v>4</v>
      </c>
      <c r="F31" s="599" t="s">
        <v>97</v>
      </c>
      <c r="G31" s="324" t="s">
        <v>140</v>
      </c>
      <c r="H31" s="566">
        <v>91.3</v>
      </c>
      <c r="I31" s="324">
        <v>41</v>
      </c>
      <c r="J31" s="567"/>
      <c r="K31" s="567"/>
      <c r="L31" s="568"/>
      <c r="M31" s="565">
        <f t="shared" si="0"/>
        <v>5</v>
      </c>
      <c r="N31" s="569"/>
      <c r="O31" s="623" t="s">
        <v>120</v>
      </c>
      <c r="P31" s="585"/>
    </row>
    <row r="32" spans="1:16" s="312" customFormat="1" ht="15.75" customHeight="1" x14ac:dyDescent="0.25">
      <c r="A32" s="592">
        <f t="shared" si="1"/>
        <v>15</v>
      </c>
      <c r="B32" s="623" t="s">
        <v>477</v>
      </c>
      <c r="C32" s="370"/>
      <c r="D32" s="583">
        <v>1988</v>
      </c>
      <c r="E32" s="599">
        <v>1</v>
      </c>
      <c r="F32" s="599" t="s">
        <v>273</v>
      </c>
      <c r="G32" s="324"/>
      <c r="H32" s="566">
        <v>97.95</v>
      </c>
      <c r="I32" s="324">
        <v>35</v>
      </c>
      <c r="J32" s="567"/>
      <c r="K32" s="567"/>
      <c r="L32" s="568"/>
      <c r="M32" s="565">
        <f t="shared" si="0"/>
        <v>4</v>
      </c>
      <c r="N32" s="569"/>
      <c r="O32" s="623" t="s">
        <v>349</v>
      </c>
      <c r="P32" s="585"/>
    </row>
    <row r="33" spans="1:16" s="312" customFormat="1" ht="15.75" customHeight="1" x14ac:dyDescent="0.25">
      <c r="A33" s="592">
        <f t="shared" si="1"/>
        <v>16</v>
      </c>
      <c r="B33" s="623" t="s">
        <v>357</v>
      </c>
      <c r="C33" s="370"/>
      <c r="D33" s="583">
        <v>2001</v>
      </c>
      <c r="E33" s="599" t="s">
        <v>3</v>
      </c>
      <c r="F33" s="599" t="s">
        <v>229</v>
      </c>
      <c r="G33" s="324" t="s">
        <v>432</v>
      </c>
      <c r="H33" s="566">
        <v>108.55</v>
      </c>
      <c r="I33" s="324">
        <v>23</v>
      </c>
      <c r="J33" s="567"/>
      <c r="K33" s="567"/>
      <c r="L33" s="568"/>
      <c r="M33" s="565">
        <f t="shared" si="0"/>
        <v>3</v>
      </c>
      <c r="N33" s="569"/>
      <c r="O33" s="623" t="s">
        <v>358</v>
      </c>
      <c r="P33" s="585"/>
    </row>
    <row r="34" spans="1:16" s="312" customFormat="1" ht="15.75" customHeight="1" x14ac:dyDescent="0.25">
      <c r="A34" s="600"/>
      <c r="B34" s="624"/>
      <c r="C34" s="559"/>
      <c r="D34" s="625"/>
      <c r="E34" s="626"/>
      <c r="F34" s="626"/>
      <c r="G34" s="560"/>
      <c r="H34" s="586"/>
      <c r="I34" s="560"/>
      <c r="J34" s="587"/>
      <c r="K34" s="587"/>
      <c r="L34" s="588"/>
      <c r="M34" s="588"/>
      <c r="N34" s="589"/>
      <c r="O34" s="624"/>
      <c r="P34" s="590"/>
    </row>
    <row r="35" spans="1:16" ht="13.8" x14ac:dyDescent="0.25">
      <c r="A35" s="575"/>
      <c r="B35" s="575"/>
      <c r="C35" s="575"/>
      <c r="D35" s="575"/>
      <c r="E35" s="575"/>
      <c r="F35" s="575"/>
      <c r="G35" s="575"/>
      <c r="H35" s="573"/>
      <c r="I35" s="573"/>
      <c r="J35" s="573"/>
      <c r="K35" s="573"/>
      <c r="L35" s="573"/>
      <c r="M35" s="573"/>
      <c r="N35" s="573"/>
      <c r="O35" s="573"/>
      <c r="P35" s="573"/>
    </row>
    <row r="36" spans="1:16" ht="13.8" x14ac:dyDescent="0.25">
      <c r="A36" s="572" t="s">
        <v>16</v>
      </c>
      <c r="B36" s="573"/>
      <c r="C36" s="574"/>
      <c r="D36" s="707" t="s">
        <v>254</v>
      </c>
      <c r="E36" s="707"/>
      <c r="F36" s="707"/>
      <c r="G36" s="572"/>
      <c r="H36" s="706" t="s">
        <v>92</v>
      </c>
      <c r="I36" s="707"/>
      <c r="J36" s="573"/>
      <c r="K36" s="573"/>
      <c r="L36" s="573"/>
      <c r="M36" s="573"/>
      <c r="N36" s="575"/>
      <c r="O36" s="708" t="s">
        <v>259</v>
      </c>
      <c r="P36" s="708"/>
    </row>
    <row r="37" spans="1:16" ht="9.6" customHeight="1" x14ac:dyDescent="0.25">
      <c r="A37" s="572"/>
      <c r="B37" s="573"/>
      <c r="C37" s="573"/>
      <c r="D37" s="576"/>
      <c r="E37" s="577"/>
      <c r="F37" s="578"/>
      <c r="G37" s="572"/>
      <c r="H37" s="579"/>
      <c r="I37" s="573"/>
      <c r="J37" s="573"/>
      <c r="K37" s="573"/>
      <c r="L37" s="575"/>
      <c r="M37" s="580"/>
      <c r="N37" s="575"/>
      <c r="O37" s="575"/>
      <c r="P37" s="575"/>
    </row>
    <row r="38" spans="1:16" ht="13.8" x14ac:dyDescent="0.25">
      <c r="A38" s="572" t="s">
        <v>17</v>
      </c>
      <c r="B38" s="573"/>
      <c r="C38" s="574"/>
      <c r="D38" s="707" t="s">
        <v>255</v>
      </c>
      <c r="E38" s="707"/>
      <c r="F38" s="707"/>
      <c r="G38" s="572"/>
      <c r="H38" s="572" t="s">
        <v>93</v>
      </c>
      <c r="I38" s="573"/>
      <c r="J38" s="573"/>
      <c r="K38" s="573"/>
      <c r="L38" s="575"/>
      <c r="M38" s="580"/>
      <c r="N38" s="575"/>
      <c r="O38" s="708" t="s">
        <v>260</v>
      </c>
      <c r="P38" s="708"/>
    </row>
  </sheetData>
  <sheetProtection selectLockedCells="1" selectUnlockedCells="1"/>
  <autoFilter ref="A16:P17" xr:uid="{00000000-0009-0000-0000-000001000000}">
    <filterColumn colId="1" showButton="0"/>
    <filterColumn colId="2" showButton="0"/>
    <filterColumn colId="9" showButton="0"/>
    <filterColumn colId="14" showButton="0"/>
    <sortState xmlns:xlrd2="http://schemas.microsoft.com/office/spreadsheetml/2017/richdata2" ref="A19:P25">
      <sortCondition ref="A16:A17"/>
    </sortState>
  </autoFilter>
  <sortState xmlns:xlrd2="http://schemas.microsoft.com/office/spreadsheetml/2017/richdata2" ref="B18:P33">
    <sortCondition descending="1" ref="I18:I33"/>
  </sortState>
  <mergeCells count="37">
    <mergeCell ref="A7:C7"/>
    <mergeCell ref="D7:M7"/>
    <mergeCell ref="N7:P7"/>
    <mergeCell ref="A1:P1"/>
    <mergeCell ref="A2:P2"/>
    <mergeCell ref="A3:P3"/>
    <mergeCell ref="A4:P4"/>
    <mergeCell ref="A5:P5"/>
    <mergeCell ref="A8:C8"/>
    <mergeCell ref="D8:M8"/>
    <mergeCell ref="N8:P8"/>
    <mergeCell ref="A9:C9"/>
    <mergeCell ref="D9:M9"/>
    <mergeCell ref="N9:P9"/>
    <mergeCell ref="A16:A17"/>
    <mergeCell ref="B16:C17"/>
    <mergeCell ref="D16:D17"/>
    <mergeCell ref="E16:E17"/>
    <mergeCell ref="F16:F17"/>
    <mergeCell ref="A10:C11"/>
    <mergeCell ref="D10:M10"/>
    <mergeCell ref="D11:M11"/>
    <mergeCell ref="A13:C13"/>
    <mergeCell ref="A14:C14"/>
    <mergeCell ref="D38:F38"/>
    <mergeCell ref="O38:P38"/>
    <mergeCell ref="G16:G17"/>
    <mergeCell ref="H16:H17"/>
    <mergeCell ref="I16:I17"/>
    <mergeCell ref="J16:K16"/>
    <mergeCell ref="L16:L17"/>
    <mergeCell ref="M16:M17"/>
    <mergeCell ref="N16:N17"/>
    <mergeCell ref="O16:P17"/>
    <mergeCell ref="D36:F36"/>
    <mergeCell ref="H36:I36"/>
    <mergeCell ref="O36:P36"/>
  </mergeCells>
  <printOptions horizontalCentered="1"/>
  <pageMargins left="0.59055118110236227" right="0.19685039370078741" top="0.59055118110236227" bottom="0.59055118110236227" header="0" footer="0"/>
  <pageSetup paperSize="9" scale="79" firstPageNumber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AE0BB-F796-4435-A3FB-E7ED0C9D50CF}">
  <sheetPr>
    <tabColor theme="6" tint="0.39997558519241921"/>
    <pageSetUpPr fitToPage="1"/>
  </sheetPr>
  <dimension ref="A1:P32"/>
  <sheetViews>
    <sheetView view="pageBreakPreview" topLeftCell="A7" zoomScale="90" zoomScaleNormal="70" zoomScaleSheetLayoutView="90" workbookViewId="0">
      <selection activeCell="H23" sqref="H23"/>
    </sheetView>
  </sheetViews>
  <sheetFormatPr defaultColWidth="9.109375" defaultRowHeight="13.2" x14ac:dyDescent="0.25"/>
  <cols>
    <col min="1" max="1" width="7.33203125" style="32" customWidth="1"/>
    <col min="2" max="2" width="17.44140625" style="32" customWidth="1"/>
    <col min="3" max="3" width="7.33203125" style="32" customWidth="1"/>
    <col min="4" max="4" width="10.44140625" style="32" customWidth="1"/>
    <col min="5" max="5" width="7.44140625" style="32" customWidth="1"/>
    <col min="6" max="6" width="22.33203125" style="32" customWidth="1"/>
    <col min="7" max="7" width="30.44140625" style="32" customWidth="1"/>
    <col min="8" max="8" width="10.109375" style="32" customWidth="1"/>
    <col min="9" max="9" width="12.44140625" style="32" customWidth="1"/>
    <col min="10" max="10" width="3.88671875" style="32" hidden="1" customWidth="1"/>
    <col min="11" max="11" width="4.88671875" style="32" hidden="1" customWidth="1"/>
    <col min="12" max="12" width="15" style="32" hidden="1" customWidth="1"/>
    <col min="13" max="13" width="7" style="32" customWidth="1"/>
    <col min="14" max="14" width="11.33203125" style="32" customWidth="1"/>
    <col min="15" max="15" width="16.5546875" style="32" customWidth="1"/>
    <col min="16" max="16" width="17.6640625" style="32" customWidth="1"/>
    <col min="17" max="16384" width="9.109375" style="32"/>
  </cols>
  <sheetData>
    <row r="1" spans="1:16" x14ac:dyDescent="0.25">
      <c r="A1" s="683" t="s">
        <v>111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</row>
    <row r="2" spans="1:16" x14ac:dyDescent="0.25">
      <c r="A2" s="683" t="s">
        <v>196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16" ht="12.75" customHeight="1" x14ac:dyDescent="0.25">
      <c r="A3" s="683" t="s">
        <v>256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16" ht="12.75" customHeight="1" x14ac:dyDescent="0.25">
      <c r="A4" s="683" t="s">
        <v>112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6" x14ac:dyDescent="0.25">
      <c r="A5" s="683" t="s">
        <v>257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</row>
    <row r="6" spans="1:16" ht="9" customHeight="1" x14ac:dyDescent="0.25">
      <c r="P6" s="310"/>
    </row>
    <row r="7" spans="1:16" ht="27" customHeight="1" x14ac:dyDescent="0.3">
      <c r="A7" s="684" t="s">
        <v>195</v>
      </c>
      <c r="B7" s="684"/>
      <c r="C7" s="684"/>
      <c r="D7" s="685" t="s">
        <v>1</v>
      </c>
      <c r="E7" s="686"/>
      <c r="F7" s="686"/>
      <c r="G7" s="686"/>
      <c r="H7" s="686"/>
      <c r="I7" s="686"/>
      <c r="J7" s="686"/>
      <c r="K7" s="686"/>
      <c r="L7" s="686"/>
      <c r="M7" s="686"/>
      <c r="N7" s="684" t="s">
        <v>125</v>
      </c>
      <c r="O7" s="684"/>
      <c r="P7" s="684"/>
    </row>
    <row r="8" spans="1:16" ht="27.75" customHeight="1" x14ac:dyDescent="0.25">
      <c r="A8" s="680" t="s">
        <v>197</v>
      </c>
      <c r="B8" s="680"/>
      <c r="C8" s="681"/>
      <c r="D8" s="682" t="s">
        <v>198</v>
      </c>
      <c r="E8" s="682"/>
      <c r="F8" s="682"/>
      <c r="G8" s="682"/>
      <c r="H8" s="682"/>
      <c r="I8" s="682"/>
      <c r="J8" s="682"/>
      <c r="K8" s="682"/>
      <c r="L8" s="682"/>
      <c r="M8" s="682"/>
      <c r="N8" s="680" t="s">
        <v>20</v>
      </c>
      <c r="O8" s="680"/>
      <c r="P8" s="680"/>
    </row>
    <row r="9" spans="1:16" ht="15" x14ac:dyDescent="0.25">
      <c r="A9" s="700" t="s">
        <v>25</v>
      </c>
      <c r="B9" s="700"/>
      <c r="C9" s="700"/>
      <c r="D9" s="701" t="s">
        <v>258</v>
      </c>
      <c r="E9" s="702"/>
      <c r="F9" s="702"/>
      <c r="G9" s="702"/>
      <c r="H9" s="702"/>
      <c r="I9" s="702"/>
      <c r="J9" s="702"/>
      <c r="K9" s="702"/>
      <c r="L9" s="702"/>
      <c r="M9" s="703"/>
      <c r="N9" s="700" t="s">
        <v>2</v>
      </c>
      <c r="O9" s="700"/>
      <c r="P9" s="700"/>
    </row>
    <row r="10" spans="1:16" ht="15.6" x14ac:dyDescent="0.3">
      <c r="A10" s="699">
        <v>62</v>
      </c>
      <c r="B10" s="699"/>
      <c r="C10" s="699"/>
      <c r="D10" s="704" t="s">
        <v>137</v>
      </c>
      <c r="E10" s="685"/>
      <c r="F10" s="685"/>
      <c r="G10" s="685"/>
      <c r="H10" s="685"/>
      <c r="I10" s="685"/>
      <c r="J10" s="685"/>
      <c r="K10" s="685"/>
      <c r="L10" s="685"/>
      <c r="M10" s="705"/>
      <c r="N10" s="286" t="s">
        <v>3</v>
      </c>
      <c r="O10" s="286" t="s">
        <v>4</v>
      </c>
      <c r="P10" s="286" t="s">
        <v>5</v>
      </c>
    </row>
    <row r="11" spans="1:16" ht="15" x14ac:dyDescent="0.25">
      <c r="A11" s="699"/>
      <c r="B11" s="699"/>
      <c r="C11" s="699"/>
      <c r="D11" s="687" t="s">
        <v>64</v>
      </c>
      <c r="E11" s="687"/>
      <c r="F11" s="687"/>
      <c r="G11" s="687"/>
      <c r="H11" s="687"/>
      <c r="I11" s="687"/>
      <c r="J11" s="687"/>
      <c r="K11" s="687"/>
      <c r="L11" s="687"/>
      <c r="M11" s="687"/>
      <c r="N11" s="85">
        <v>59</v>
      </c>
      <c r="O11" s="85">
        <v>44</v>
      </c>
      <c r="P11" s="85">
        <v>35</v>
      </c>
    </row>
    <row r="12" spans="1:16" s="4" customFormat="1" x14ac:dyDescent="0.25">
      <c r="A12" s="21"/>
      <c r="B12" s="21"/>
      <c r="C12" s="21"/>
      <c r="N12" s="21"/>
      <c r="O12" s="21"/>
      <c r="P12" s="21"/>
    </row>
    <row r="13" spans="1:16" ht="13.8" x14ac:dyDescent="0.25">
      <c r="A13" s="694" t="s">
        <v>37</v>
      </c>
      <c r="B13" s="695"/>
      <c r="C13" s="695"/>
      <c r="D13" s="571"/>
      <c r="E13" s="593"/>
      <c r="F13" s="593"/>
      <c r="G13" s="593"/>
      <c r="H13" s="593"/>
      <c r="I13" s="593"/>
      <c r="J13" s="593"/>
      <c r="K13" s="593"/>
      <c r="L13" s="593"/>
      <c r="M13" s="593"/>
      <c r="N13" s="594"/>
      <c r="O13" s="594"/>
      <c r="P13" s="594"/>
    </row>
    <row r="14" spans="1:16" ht="13.8" x14ac:dyDescent="0.25">
      <c r="A14" s="695" t="s">
        <v>38</v>
      </c>
      <c r="B14" s="695"/>
      <c r="C14" s="695"/>
      <c r="D14" s="571"/>
      <c r="E14" s="593"/>
      <c r="F14" s="593"/>
      <c r="G14" s="593"/>
      <c r="H14" s="593"/>
      <c r="I14" s="593"/>
      <c r="J14" s="593"/>
      <c r="K14" s="593"/>
      <c r="L14" s="593"/>
      <c r="M14" s="593"/>
      <c r="N14" s="594"/>
      <c r="O14" s="594"/>
      <c r="P14" s="594"/>
    </row>
    <row r="15" spans="1:16" ht="13.8" x14ac:dyDescent="0.25">
      <c r="A15" s="575"/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</row>
    <row r="16" spans="1:16" ht="11.25" customHeight="1" x14ac:dyDescent="0.25">
      <c r="A16" s="688" t="s">
        <v>6</v>
      </c>
      <c r="B16" s="688" t="s">
        <v>61</v>
      </c>
      <c r="C16" s="688"/>
      <c r="D16" s="689" t="s">
        <v>7</v>
      </c>
      <c r="E16" s="691" t="s">
        <v>8</v>
      </c>
      <c r="F16" s="691" t="s">
        <v>9</v>
      </c>
      <c r="G16" s="691" t="s">
        <v>10</v>
      </c>
      <c r="H16" s="691" t="s">
        <v>11</v>
      </c>
      <c r="I16" s="691" t="s">
        <v>12</v>
      </c>
      <c r="J16" s="698" t="s">
        <v>19</v>
      </c>
      <c r="K16" s="698"/>
      <c r="L16" s="691" t="s">
        <v>22</v>
      </c>
      <c r="M16" s="691" t="s">
        <v>13</v>
      </c>
      <c r="N16" s="691" t="s">
        <v>14</v>
      </c>
      <c r="O16" s="691" t="s">
        <v>15</v>
      </c>
      <c r="P16" s="696"/>
    </row>
    <row r="17" spans="1:16" ht="13.8" x14ac:dyDescent="0.25">
      <c r="A17" s="688"/>
      <c r="B17" s="688"/>
      <c r="C17" s="688"/>
      <c r="D17" s="690"/>
      <c r="E17" s="692"/>
      <c r="F17" s="693"/>
      <c r="G17" s="692"/>
      <c r="H17" s="692"/>
      <c r="I17" s="692"/>
      <c r="J17" s="591" t="s">
        <v>21</v>
      </c>
      <c r="K17" s="591" t="s">
        <v>23</v>
      </c>
      <c r="L17" s="692"/>
      <c r="M17" s="692"/>
      <c r="N17" s="692"/>
      <c r="O17" s="692"/>
      <c r="P17" s="697"/>
    </row>
    <row r="18" spans="1:16" ht="18" customHeight="1" x14ac:dyDescent="0.25">
      <c r="A18" s="592">
        <v>1</v>
      </c>
      <c r="B18" s="610" t="s">
        <v>160</v>
      </c>
      <c r="C18" s="370"/>
      <c r="D18" s="583">
        <v>2004</v>
      </c>
      <c r="E18" s="324" t="s">
        <v>4</v>
      </c>
      <c r="F18" s="324" t="s">
        <v>149</v>
      </c>
      <c r="G18" s="606" t="s">
        <v>150</v>
      </c>
      <c r="H18" s="627">
        <v>60</v>
      </c>
      <c r="I18" s="324">
        <v>62</v>
      </c>
      <c r="J18" s="582"/>
      <c r="K18" s="324"/>
      <c r="L18" s="324"/>
      <c r="M18" s="565">
        <f t="shared" ref="M18:M27" si="0">IF(A18=1,20,IF(A18=2,18,IF(A18=3,16,IF(A18&gt;19,0,19-A18))))</f>
        <v>20</v>
      </c>
      <c r="N18" s="569" t="str">
        <f t="shared" ref="N18:N27" si="1">IF(AND(NOT(OR(E18="МСМК",E18="ЗМС")),I18&gt;=$N$11),"+МСМК",IF(AND(OR(E18="МСМК",E18="ЗМС"),I18&gt;=$N$11),"МСМК",IF(AND(NOT(OR(E18="МСМК",E18="МС",E18="ЗМС")),I18&gt;=$O$11),"+МС",IF(AND(OR(E18="МСМК",E18="МС",E18="ЗМС"),I18&gt;=$O$11),"МС",IF(AND(NOT(OR(E18="ЗМС",E18="МСМК",E18="МС",E18="КМС")),I18&gt;=$P$11),"+КМС",IF(AND(OR(E18="ЗМС",E18="МСМК",E18="МС",E18="КМС"),I18&gt;=$P$11),"КМС","-"))))))</f>
        <v>+МСМК</v>
      </c>
      <c r="O18" s="623" t="s">
        <v>151</v>
      </c>
      <c r="P18" s="570"/>
    </row>
    <row r="19" spans="1:16" s="312" customFormat="1" ht="18.75" customHeight="1" x14ac:dyDescent="0.25">
      <c r="A19" s="592">
        <f>A18+1</f>
        <v>2</v>
      </c>
      <c r="B19" s="369" t="s">
        <v>374</v>
      </c>
      <c r="C19" s="370"/>
      <c r="D19" s="324">
        <v>2003</v>
      </c>
      <c r="E19" s="324" t="s">
        <v>5</v>
      </c>
      <c r="F19" s="324" t="s">
        <v>203</v>
      </c>
      <c r="G19" s="324"/>
      <c r="H19" s="628">
        <v>61.4</v>
      </c>
      <c r="I19" s="324">
        <v>51</v>
      </c>
      <c r="J19" s="582"/>
      <c r="K19" s="324"/>
      <c r="L19" s="324"/>
      <c r="M19" s="565">
        <f t="shared" si="0"/>
        <v>18</v>
      </c>
      <c r="N19" s="569" t="str">
        <f t="shared" si="1"/>
        <v>+МС</v>
      </c>
      <c r="O19" s="623" t="s">
        <v>367</v>
      </c>
      <c r="P19" s="570"/>
    </row>
    <row r="20" spans="1:16" s="312" customFormat="1" ht="15.75" customHeight="1" x14ac:dyDescent="0.25">
      <c r="A20" s="592">
        <f t="shared" ref="A20:A27" si="2">A19+1</f>
        <v>3</v>
      </c>
      <c r="B20" s="610" t="s">
        <v>484</v>
      </c>
      <c r="C20" s="370"/>
      <c r="D20" s="583">
        <v>2000</v>
      </c>
      <c r="E20" s="324" t="s">
        <v>5</v>
      </c>
      <c r="F20" s="324" t="s">
        <v>219</v>
      </c>
      <c r="G20" s="606" t="s">
        <v>392</v>
      </c>
      <c r="H20" s="627">
        <v>61</v>
      </c>
      <c r="I20" s="324">
        <v>50</v>
      </c>
      <c r="J20" s="582"/>
      <c r="K20" s="324"/>
      <c r="L20" s="324"/>
      <c r="M20" s="565">
        <f t="shared" si="0"/>
        <v>16</v>
      </c>
      <c r="N20" s="569" t="str">
        <f t="shared" si="1"/>
        <v>+МС</v>
      </c>
      <c r="O20" s="623" t="s">
        <v>402</v>
      </c>
      <c r="P20" s="570"/>
    </row>
    <row r="21" spans="1:16" s="312" customFormat="1" ht="15.75" customHeight="1" x14ac:dyDescent="0.25">
      <c r="A21" s="592">
        <f t="shared" si="2"/>
        <v>4</v>
      </c>
      <c r="B21" s="610" t="s">
        <v>485</v>
      </c>
      <c r="C21" s="370"/>
      <c r="D21" s="583">
        <v>1991</v>
      </c>
      <c r="E21" s="324" t="s">
        <v>4</v>
      </c>
      <c r="F21" s="324" t="s">
        <v>273</v>
      </c>
      <c r="G21" s="606" t="s">
        <v>384</v>
      </c>
      <c r="H21" s="627">
        <v>55.25</v>
      </c>
      <c r="I21" s="324">
        <v>47</v>
      </c>
      <c r="J21" s="582"/>
      <c r="K21" s="324"/>
      <c r="L21" s="324"/>
      <c r="M21" s="565">
        <f t="shared" si="0"/>
        <v>15</v>
      </c>
      <c r="N21" s="569" t="str">
        <f t="shared" si="1"/>
        <v>МС</v>
      </c>
      <c r="O21" s="623" t="s">
        <v>486</v>
      </c>
      <c r="P21" s="570"/>
    </row>
    <row r="22" spans="1:16" s="312" customFormat="1" ht="15.75" customHeight="1" x14ac:dyDescent="0.25">
      <c r="A22" s="592">
        <f t="shared" si="2"/>
        <v>5</v>
      </c>
      <c r="B22" s="369" t="s">
        <v>372</v>
      </c>
      <c r="C22" s="370"/>
      <c r="D22" s="324">
        <v>2001</v>
      </c>
      <c r="E22" s="324" t="s">
        <v>5</v>
      </c>
      <c r="F22" s="324" t="s">
        <v>203</v>
      </c>
      <c r="G22" s="324"/>
      <c r="H22" s="628">
        <v>58</v>
      </c>
      <c r="I22" s="324">
        <v>45</v>
      </c>
      <c r="J22" s="582"/>
      <c r="K22" s="324"/>
      <c r="L22" s="324"/>
      <c r="M22" s="565">
        <f t="shared" si="0"/>
        <v>14</v>
      </c>
      <c r="N22" s="569" t="str">
        <f t="shared" si="1"/>
        <v>+МС</v>
      </c>
      <c r="O22" s="623" t="s">
        <v>724</v>
      </c>
      <c r="P22" s="570"/>
    </row>
    <row r="23" spans="1:16" s="312" customFormat="1" ht="15.75" customHeight="1" x14ac:dyDescent="0.25">
      <c r="A23" s="592">
        <f t="shared" si="2"/>
        <v>6</v>
      </c>
      <c r="B23" s="610" t="s">
        <v>159</v>
      </c>
      <c r="C23" s="370"/>
      <c r="D23" s="583">
        <v>2003</v>
      </c>
      <c r="E23" s="324" t="s">
        <v>4</v>
      </c>
      <c r="F23" s="324" t="s">
        <v>149</v>
      </c>
      <c r="G23" s="606" t="s">
        <v>150</v>
      </c>
      <c r="H23" s="627">
        <v>53.9</v>
      </c>
      <c r="I23" s="324">
        <v>40</v>
      </c>
      <c r="J23" s="582"/>
      <c r="K23" s="324"/>
      <c r="L23" s="324"/>
      <c r="M23" s="565">
        <f t="shared" si="0"/>
        <v>13</v>
      </c>
      <c r="N23" s="569" t="str">
        <f t="shared" si="1"/>
        <v>КМС</v>
      </c>
      <c r="O23" s="623" t="s">
        <v>151</v>
      </c>
      <c r="P23" s="570"/>
    </row>
    <row r="24" spans="1:16" s="312" customFormat="1" ht="15.75" customHeight="1" x14ac:dyDescent="0.25">
      <c r="A24" s="592">
        <f t="shared" si="2"/>
        <v>7</v>
      </c>
      <c r="B24" s="369" t="s">
        <v>373</v>
      </c>
      <c r="C24" s="370"/>
      <c r="D24" s="324">
        <v>2003</v>
      </c>
      <c r="E24" s="324" t="s">
        <v>5</v>
      </c>
      <c r="F24" s="324" t="s">
        <v>203</v>
      </c>
      <c r="G24" s="324"/>
      <c r="H24" s="628">
        <v>57.4</v>
      </c>
      <c r="I24" s="324">
        <v>37</v>
      </c>
      <c r="J24" s="582"/>
      <c r="K24" s="324"/>
      <c r="L24" s="324"/>
      <c r="M24" s="565">
        <f t="shared" si="0"/>
        <v>12</v>
      </c>
      <c r="N24" s="569" t="str">
        <f t="shared" si="1"/>
        <v>КМС</v>
      </c>
      <c r="O24" s="623" t="s">
        <v>367</v>
      </c>
      <c r="P24" s="570"/>
    </row>
    <row r="25" spans="1:16" s="312" customFormat="1" ht="15.75" customHeight="1" x14ac:dyDescent="0.25">
      <c r="A25" s="592">
        <f t="shared" si="2"/>
        <v>8</v>
      </c>
      <c r="B25" s="610" t="s">
        <v>487</v>
      </c>
      <c r="C25" s="370"/>
      <c r="D25" s="583">
        <v>1974</v>
      </c>
      <c r="E25" s="324" t="s">
        <v>3</v>
      </c>
      <c r="F25" s="324" t="s">
        <v>229</v>
      </c>
      <c r="G25" s="606" t="s">
        <v>432</v>
      </c>
      <c r="H25" s="627">
        <v>57.2</v>
      </c>
      <c r="I25" s="324">
        <v>30</v>
      </c>
      <c r="J25" s="582"/>
      <c r="K25" s="324"/>
      <c r="L25" s="324"/>
      <c r="M25" s="565">
        <f t="shared" si="0"/>
        <v>11</v>
      </c>
      <c r="N25" s="569" t="str">
        <f t="shared" si="1"/>
        <v>-</v>
      </c>
      <c r="O25" s="623" t="s">
        <v>358</v>
      </c>
      <c r="P25" s="570"/>
    </row>
    <row r="26" spans="1:16" s="312" customFormat="1" ht="15.75" customHeight="1" x14ac:dyDescent="0.25">
      <c r="A26" s="592">
        <f t="shared" si="2"/>
        <v>9</v>
      </c>
      <c r="B26" s="610" t="s">
        <v>488</v>
      </c>
      <c r="C26" s="370"/>
      <c r="D26" s="583">
        <v>1990</v>
      </c>
      <c r="E26" s="324" t="s">
        <v>4</v>
      </c>
      <c r="F26" s="324" t="s">
        <v>294</v>
      </c>
      <c r="G26" s="606"/>
      <c r="H26" s="627">
        <v>61</v>
      </c>
      <c r="I26" s="324">
        <v>19</v>
      </c>
      <c r="J26" s="582"/>
      <c r="K26" s="324"/>
      <c r="L26" s="324"/>
      <c r="M26" s="565">
        <f t="shared" si="0"/>
        <v>10</v>
      </c>
      <c r="N26" s="569" t="str">
        <f t="shared" si="1"/>
        <v>-</v>
      </c>
      <c r="O26" s="623" t="s">
        <v>489</v>
      </c>
      <c r="P26" s="570"/>
    </row>
    <row r="27" spans="1:16" s="312" customFormat="1" ht="15.75" customHeight="1" x14ac:dyDescent="0.25">
      <c r="A27" s="592">
        <f t="shared" si="2"/>
        <v>10</v>
      </c>
      <c r="B27" s="610" t="s">
        <v>124</v>
      </c>
      <c r="C27" s="370"/>
      <c r="D27" s="583">
        <v>2002</v>
      </c>
      <c r="E27" s="324" t="s">
        <v>5</v>
      </c>
      <c r="F27" s="324" t="s">
        <v>97</v>
      </c>
      <c r="G27" s="606" t="s">
        <v>140</v>
      </c>
      <c r="H27" s="629">
        <v>58.5</v>
      </c>
      <c r="I27" s="324">
        <v>4</v>
      </c>
      <c r="J27" s="582"/>
      <c r="K27" s="324"/>
      <c r="L27" s="324"/>
      <c r="M27" s="565">
        <f t="shared" si="0"/>
        <v>9</v>
      </c>
      <c r="N27" s="569" t="str">
        <f t="shared" si="1"/>
        <v>-</v>
      </c>
      <c r="O27" s="623" t="s">
        <v>120</v>
      </c>
      <c r="P27" s="570"/>
    </row>
    <row r="28" spans="1:16" s="312" customFormat="1" ht="15.75" customHeight="1" x14ac:dyDescent="0.25">
      <c r="A28" s="600"/>
      <c r="B28" s="630"/>
      <c r="C28" s="559"/>
      <c r="D28" s="625"/>
      <c r="E28" s="560"/>
      <c r="F28" s="560"/>
      <c r="G28" s="631"/>
      <c r="H28" s="586"/>
      <c r="I28" s="560"/>
      <c r="J28" s="632"/>
      <c r="K28" s="560"/>
      <c r="L28" s="560"/>
      <c r="M28" s="588"/>
      <c r="N28" s="589"/>
      <c r="O28" s="624"/>
      <c r="P28" s="590"/>
    </row>
    <row r="29" spans="1:16" ht="13.8" x14ac:dyDescent="0.25">
      <c r="A29" s="575"/>
      <c r="B29" s="575"/>
      <c r="C29" s="575"/>
      <c r="D29" s="575"/>
      <c r="E29" s="575"/>
      <c r="F29" s="575"/>
      <c r="G29" s="575"/>
      <c r="H29" s="573"/>
      <c r="I29" s="573"/>
      <c r="J29" s="573"/>
      <c r="K29" s="573"/>
      <c r="L29" s="573"/>
      <c r="M29" s="573"/>
      <c r="N29" s="573"/>
      <c r="O29" s="573"/>
      <c r="P29" s="573"/>
    </row>
    <row r="30" spans="1:16" ht="13.8" x14ac:dyDescent="0.25">
      <c r="A30" s="572" t="s">
        <v>16</v>
      </c>
      <c r="B30" s="573"/>
      <c r="C30" s="574"/>
      <c r="D30" s="707" t="s">
        <v>254</v>
      </c>
      <c r="E30" s="707"/>
      <c r="F30" s="707"/>
      <c r="G30" s="572"/>
      <c r="H30" s="706" t="s">
        <v>92</v>
      </c>
      <c r="I30" s="707"/>
      <c r="J30" s="573"/>
      <c r="K30" s="573"/>
      <c r="L30" s="573"/>
      <c r="M30" s="573"/>
      <c r="N30" s="575"/>
      <c r="O30" s="708" t="s">
        <v>259</v>
      </c>
      <c r="P30" s="708"/>
    </row>
    <row r="31" spans="1:16" ht="9.6" customHeight="1" x14ac:dyDescent="0.25">
      <c r="A31" s="572"/>
      <c r="B31" s="573"/>
      <c r="C31" s="573"/>
      <c r="D31" s="576"/>
      <c r="E31" s="577"/>
      <c r="F31" s="578"/>
      <c r="G31" s="572"/>
      <c r="H31" s="579"/>
      <c r="I31" s="573"/>
      <c r="J31" s="573"/>
      <c r="K31" s="573"/>
      <c r="L31" s="575"/>
      <c r="M31" s="580"/>
      <c r="N31" s="575"/>
      <c r="O31" s="575"/>
      <c r="P31" s="575"/>
    </row>
    <row r="32" spans="1:16" ht="13.8" x14ac:dyDescent="0.25">
      <c r="A32" s="572" t="s">
        <v>17</v>
      </c>
      <c r="B32" s="573"/>
      <c r="C32" s="574"/>
      <c r="D32" s="707" t="s">
        <v>255</v>
      </c>
      <c r="E32" s="707"/>
      <c r="F32" s="707"/>
      <c r="G32" s="572"/>
      <c r="H32" s="572" t="s">
        <v>93</v>
      </c>
      <c r="I32" s="573"/>
      <c r="J32" s="573"/>
      <c r="K32" s="573"/>
      <c r="L32" s="575"/>
      <c r="M32" s="580"/>
      <c r="N32" s="575"/>
      <c r="O32" s="708" t="s">
        <v>260</v>
      </c>
      <c r="P32" s="708"/>
    </row>
  </sheetData>
  <sheetProtection selectLockedCells="1" selectUnlockedCells="1"/>
  <autoFilter ref="A16:P17" xr:uid="{00000000-0009-0000-0000-000001000000}">
    <filterColumn colId="1" showButton="0"/>
    <filterColumn colId="2" showButton="0"/>
    <filterColumn colId="9" showButton="0"/>
    <filterColumn colId="14" showButton="0"/>
    <sortState xmlns:xlrd2="http://schemas.microsoft.com/office/spreadsheetml/2017/richdata2" ref="A19:P25">
      <sortCondition ref="A16:A17"/>
    </sortState>
  </autoFilter>
  <sortState xmlns:xlrd2="http://schemas.microsoft.com/office/spreadsheetml/2017/richdata2" ref="B18:P27">
    <sortCondition descending="1" ref="I18:I27"/>
  </sortState>
  <mergeCells count="37">
    <mergeCell ref="A7:C7"/>
    <mergeCell ref="D7:M7"/>
    <mergeCell ref="N7:P7"/>
    <mergeCell ref="A1:P1"/>
    <mergeCell ref="A2:P2"/>
    <mergeCell ref="A3:P3"/>
    <mergeCell ref="A4:P4"/>
    <mergeCell ref="A5:P5"/>
    <mergeCell ref="A8:C8"/>
    <mergeCell ref="D8:M8"/>
    <mergeCell ref="N8:P8"/>
    <mergeCell ref="A9:C9"/>
    <mergeCell ref="D9:M9"/>
    <mergeCell ref="N9:P9"/>
    <mergeCell ref="A16:A17"/>
    <mergeCell ref="B16:C17"/>
    <mergeCell ref="D16:D17"/>
    <mergeCell ref="E16:E17"/>
    <mergeCell ref="F16:F17"/>
    <mergeCell ref="A10:C11"/>
    <mergeCell ref="D10:M10"/>
    <mergeCell ref="D11:M11"/>
    <mergeCell ref="A13:C13"/>
    <mergeCell ref="A14:C14"/>
    <mergeCell ref="D32:F32"/>
    <mergeCell ref="O32:P32"/>
    <mergeCell ref="G16:G17"/>
    <mergeCell ref="H16:H17"/>
    <mergeCell ref="I16:I17"/>
    <mergeCell ref="J16:K16"/>
    <mergeCell ref="L16:L17"/>
    <mergeCell ref="M16:M17"/>
    <mergeCell ref="N16:N17"/>
    <mergeCell ref="O16:P17"/>
    <mergeCell ref="D30:F30"/>
    <mergeCell ref="H30:I30"/>
    <mergeCell ref="O30:P30"/>
  </mergeCells>
  <printOptions horizontalCentered="1"/>
  <pageMargins left="0.59055118110236227" right="0.19685039370078741" top="0.59055118110236227" bottom="0.59055118110236227" header="0" footer="0"/>
  <pageSetup paperSize="9" scale="79" firstPageNumber="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6C304-5B98-480E-BF1F-9332B12EC723}">
  <sheetPr>
    <tabColor theme="6" tint="0.39997558519241921"/>
    <pageSetUpPr fitToPage="1"/>
  </sheetPr>
  <dimension ref="A1:P36"/>
  <sheetViews>
    <sheetView view="pageBreakPreview" topLeftCell="A10" zoomScale="90" zoomScaleNormal="70" zoomScaleSheetLayoutView="90" workbookViewId="0">
      <selection activeCell="E27" sqref="E27"/>
    </sheetView>
  </sheetViews>
  <sheetFormatPr defaultColWidth="9.109375" defaultRowHeight="13.2" x14ac:dyDescent="0.25"/>
  <cols>
    <col min="1" max="1" width="7.109375" style="32" customWidth="1"/>
    <col min="2" max="2" width="17.44140625" style="32" customWidth="1"/>
    <col min="3" max="3" width="7.33203125" style="32" customWidth="1"/>
    <col min="4" max="4" width="10.44140625" style="32" customWidth="1"/>
    <col min="5" max="5" width="7.44140625" style="32" customWidth="1"/>
    <col min="6" max="6" width="22.33203125" style="32" customWidth="1"/>
    <col min="7" max="7" width="30.44140625" style="32" customWidth="1"/>
    <col min="8" max="8" width="10.109375" style="32" customWidth="1"/>
    <col min="9" max="9" width="12.44140625" style="32" customWidth="1"/>
    <col min="10" max="10" width="3.88671875" style="32" hidden="1" customWidth="1"/>
    <col min="11" max="11" width="4.88671875" style="32" hidden="1" customWidth="1"/>
    <col min="12" max="12" width="15" style="32" hidden="1" customWidth="1"/>
    <col min="13" max="13" width="7" style="32" customWidth="1"/>
    <col min="14" max="14" width="11.33203125" style="32" customWidth="1"/>
    <col min="15" max="15" width="17.44140625" style="32" customWidth="1"/>
    <col min="16" max="16" width="17.6640625" style="32" customWidth="1"/>
    <col min="17" max="16384" width="9.109375" style="32"/>
  </cols>
  <sheetData>
    <row r="1" spans="1:16" x14ac:dyDescent="0.25">
      <c r="A1" s="683" t="s">
        <v>111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</row>
    <row r="2" spans="1:16" x14ac:dyDescent="0.25">
      <c r="A2" s="683" t="s">
        <v>196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16" ht="12.75" customHeight="1" x14ac:dyDescent="0.25">
      <c r="A3" s="683" t="s">
        <v>256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16" ht="12.75" customHeight="1" x14ac:dyDescent="0.25">
      <c r="A4" s="683" t="s">
        <v>112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6" x14ac:dyDescent="0.25">
      <c r="A5" s="683" t="s">
        <v>257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</row>
    <row r="6" spans="1:16" ht="9" customHeight="1" x14ac:dyDescent="0.25">
      <c r="P6" s="310"/>
    </row>
    <row r="7" spans="1:16" ht="27" customHeight="1" x14ac:dyDescent="0.3">
      <c r="A7" s="684" t="s">
        <v>195</v>
      </c>
      <c r="B7" s="684"/>
      <c r="C7" s="684"/>
      <c r="D7" s="685" t="s">
        <v>1</v>
      </c>
      <c r="E7" s="686"/>
      <c r="F7" s="686"/>
      <c r="G7" s="686"/>
      <c r="H7" s="686"/>
      <c r="I7" s="686"/>
      <c r="J7" s="686"/>
      <c r="K7" s="686"/>
      <c r="L7" s="686"/>
      <c r="M7" s="686"/>
      <c r="N7" s="684" t="s">
        <v>125</v>
      </c>
      <c r="O7" s="684"/>
      <c r="P7" s="684"/>
    </row>
    <row r="8" spans="1:16" ht="27.75" customHeight="1" x14ac:dyDescent="0.25">
      <c r="A8" s="680" t="s">
        <v>197</v>
      </c>
      <c r="B8" s="680"/>
      <c r="C8" s="681"/>
      <c r="D8" s="682" t="s">
        <v>198</v>
      </c>
      <c r="E8" s="682"/>
      <c r="F8" s="682"/>
      <c r="G8" s="682"/>
      <c r="H8" s="682"/>
      <c r="I8" s="682"/>
      <c r="J8" s="682"/>
      <c r="K8" s="682"/>
      <c r="L8" s="682"/>
      <c r="M8" s="682"/>
      <c r="N8" s="680" t="s">
        <v>20</v>
      </c>
      <c r="O8" s="680"/>
      <c r="P8" s="680"/>
    </row>
    <row r="9" spans="1:16" ht="15" x14ac:dyDescent="0.25">
      <c r="A9" s="700" t="s">
        <v>25</v>
      </c>
      <c r="B9" s="700"/>
      <c r="C9" s="700"/>
      <c r="D9" s="701" t="s">
        <v>258</v>
      </c>
      <c r="E9" s="702"/>
      <c r="F9" s="702"/>
      <c r="G9" s="702"/>
      <c r="H9" s="702"/>
      <c r="I9" s="702"/>
      <c r="J9" s="702"/>
      <c r="K9" s="702"/>
      <c r="L9" s="702"/>
      <c r="M9" s="703"/>
      <c r="N9" s="700" t="s">
        <v>2</v>
      </c>
      <c r="O9" s="700"/>
      <c r="P9" s="700"/>
    </row>
    <row r="10" spans="1:16" ht="15.6" x14ac:dyDescent="0.3">
      <c r="A10" s="699">
        <v>76</v>
      </c>
      <c r="B10" s="699"/>
      <c r="C10" s="699"/>
      <c r="D10" s="704" t="s">
        <v>137</v>
      </c>
      <c r="E10" s="685"/>
      <c r="F10" s="685"/>
      <c r="G10" s="685"/>
      <c r="H10" s="685"/>
      <c r="I10" s="685"/>
      <c r="J10" s="685"/>
      <c r="K10" s="685"/>
      <c r="L10" s="685"/>
      <c r="M10" s="705"/>
      <c r="N10" s="286" t="s">
        <v>3</v>
      </c>
      <c r="O10" s="286" t="s">
        <v>4</v>
      </c>
      <c r="P10" s="286" t="s">
        <v>5</v>
      </c>
    </row>
    <row r="11" spans="1:16" ht="15" x14ac:dyDescent="0.25">
      <c r="A11" s="699"/>
      <c r="B11" s="699"/>
      <c r="C11" s="699"/>
      <c r="D11" s="687" t="s">
        <v>717</v>
      </c>
      <c r="E11" s="687"/>
      <c r="F11" s="687"/>
      <c r="G11" s="687"/>
      <c r="H11" s="687"/>
      <c r="I11" s="687"/>
      <c r="J11" s="687"/>
      <c r="K11" s="687"/>
      <c r="L11" s="687"/>
      <c r="M11" s="687"/>
      <c r="N11" s="44"/>
      <c r="O11" s="89"/>
      <c r="P11" s="88"/>
    </row>
    <row r="12" spans="1:16" s="4" customFormat="1" x14ac:dyDescent="0.25">
      <c r="A12" s="21"/>
      <c r="B12" s="21"/>
      <c r="C12" s="21"/>
      <c r="N12" s="21"/>
      <c r="O12" s="21"/>
      <c r="P12" s="21"/>
    </row>
    <row r="13" spans="1:16" ht="13.8" x14ac:dyDescent="0.25">
      <c r="A13" s="694" t="s">
        <v>37</v>
      </c>
      <c r="B13" s="695"/>
      <c r="C13" s="695"/>
      <c r="D13" s="571"/>
      <c r="E13" s="593"/>
      <c r="F13" s="593"/>
      <c r="G13" s="593"/>
      <c r="H13" s="593"/>
      <c r="I13" s="593"/>
      <c r="J13" s="593"/>
      <c r="K13" s="593"/>
      <c r="L13" s="593"/>
      <c r="M13" s="593"/>
      <c r="N13" s="594"/>
      <c r="O13" s="594"/>
      <c r="P13" s="594"/>
    </row>
    <row r="14" spans="1:16" ht="13.8" x14ac:dyDescent="0.25">
      <c r="A14" s="695" t="s">
        <v>38</v>
      </c>
      <c r="B14" s="695"/>
      <c r="C14" s="695"/>
      <c r="D14" s="571"/>
      <c r="E14" s="593"/>
      <c r="F14" s="593"/>
      <c r="G14" s="593"/>
      <c r="H14" s="593"/>
      <c r="I14" s="593"/>
      <c r="J14" s="593"/>
      <c r="K14" s="593"/>
      <c r="L14" s="593"/>
      <c r="M14" s="593"/>
      <c r="N14" s="594"/>
      <c r="O14" s="594"/>
      <c r="P14" s="594"/>
    </row>
    <row r="15" spans="1:16" ht="13.8" x14ac:dyDescent="0.25">
      <c r="A15" s="575"/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</row>
    <row r="16" spans="1:16" ht="11.25" customHeight="1" x14ac:dyDescent="0.25">
      <c r="A16" s="688" t="s">
        <v>6</v>
      </c>
      <c r="B16" s="688" t="s">
        <v>61</v>
      </c>
      <c r="C16" s="688"/>
      <c r="D16" s="689" t="s">
        <v>7</v>
      </c>
      <c r="E16" s="691" t="s">
        <v>8</v>
      </c>
      <c r="F16" s="691" t="s">
        <v>9</v>
      </c>
      <c r="G16" s="691" t="s">
        <v>10</v>
      </c>
      <c r="H16" s="691" t="s">
        <v>11</v>
      </c>
      <c r="I16" s="691" t="s">
        <v>12</v>
      </c>
      <c r="J16" s="698" t="s">
        <v>19</v>
      </c>
      <c r="K16" s="698"/>
      <c r="L16" s="691" t="s">
        <v>22</v>
      </c>
      <c r="M16" s="691" t="s">
        <v>13</v>
      </c>
      <c r="N16" s="691" t="s">
        <v>14</v>
      </c>
      <c r="O16" s="691" t="s">
        <v>15</v>
      </c>
      <c r="P16" s="696"/>
    </row>
    <row r="17" spans="1:16" ht="13.8" x14ac:dyDescent="0.25">
      <c r="A17" s="688"/>
      <c r="B17" s="688"/>
      <c r="C17" s="688"/>
      <c r="D17" s="690"/>
      <c r="E17" s="692"/>
      <c r="F17" s="693"/>
      <c r="G17" s="692"/>
      <c r="H17" s="692"/>
      <c r="I17" s="692"/>
      <c r="J17" s="591" t="s">
        <v>21</v>
      </c>
      <c r="K17" s="591" t="s">
        <v>23</v>
      </c>
      <c r="L17" s="692"/>
      <c r="M17" s="692"/>
      <c r="N17" s="692"/>
      <c r="O17" s="692"/>
      <c r="P17" s="697"/>
    </row>
    <row r="18" spans="1:16" ht="18" customHeight="1" x14ac:dyDescent="0.25">
      <c r="A18" s="592">
        <v>1</v>
      </c>
      <c r="B18" s="369" t="s">
        <v>162</v>
      </c>
      <c r="C18" s="370"/>
      <c r="D18" s="595">
        <v>1999</v>
      </c>
      <c r="E18" s="324" t="s">
        <v>3</v>
      </c>
      <c r="F18" s="324" t="s">
        <v>149</v>
      </c>
      <c r="G18" s="324" t="s">
        <v>150</v>
      </c>
      <c r="H18" s="566">
        <v>82.8</v>
      </c>
      <c r="I18" s="324">
        <v>77</v>
      </c>
      <c r="J18" s="567"/>
      <c r="K18" s="567"/>
      <c r="L18" s="568"/>
      <c r="M18" s="565">
        <f t="shared" ref="M18:M30" si="0">IF(A18=1,20,IF(A18=2,18,IF(A18=3,16,IF(A18&gt;19,0,19-A18))))</f>
        <v>20</v>
      </c>
      <c r="N18" s="569"/>
      <c r="O18" s="371" t="s">
        <v>153</v>
      </c>
      <c r="P18" s="585"/>
    </row>
    <row r="19" spans="1:16" s="312" customFormat="1" ht="18.75" customHeight="1" x14ac:dyDescent="0.25">
      <c r="A19" s="592">
        <f>A18+1</f>
        <v>2</v>
      </c>
      <c r="B19" s="369" t="s">
        <v>490</v>
      </c>
      <c r="C19" s="370"/>
      <c r="D19" s="595">
        <v>1999</v>
      </c>
      <c r="E19" s="324" t="s">
        <v>4</v>
      </c>
      <c r="F19" s="324" t="s">
        <v>273</v>
      </c>
      <c r="G19" s="324" t="s">
        <v>384</v>
      </c>
      <c r="H19" s="566">
        <v>76.45</v>
      </c>
      <c r="I19" s="324">
        <v>70</v>
      </c>
      <c r="J19" s="567"/>
      <c r="K19" s="567"/>
      <c r="L19" s="568"/>
      <c r="M19" s="565">
        <f t="shared" si="0"/>
        <v>18</v>
      </c>
      <c r="N19" s="569"/>
      <c r="O19" s="374" t="s">
        <v>500</v>
      </c>
      <c r="P19" s="585"/>
    </row>
    <row r="20" spans="1:16" s="312" customFormat="1" ht="15.75" customHeight="1" x14ac:dyDescent="0.25">
      <c r="A20" s="592">
        <f t="shared" ref="A20:A31" si="1">A19+1</f>
        <v>3</v>
      </c>
      <c r="B20" s="369" t="s">
        <v>492</v>
      </c>
      <c r="C20" s="370"/>
      <c r="D20" s="595">
        <v>1999</v>
      </c>
      <c r="E20" s="324" t="s">
        <v>4</v>
      </c>
      <c r="F20" s="324" t="s">
        <v>207</v>
      </c>
      <c r="G20" s="324"/>
      <c r="H20" s="566">
        <v>118.25</v>
      </c>
      <c r="I20" s="324">
        <v>64</v>
      </c>
      <c r="J20" s="567"/>
      <c r="K20" s="567"/>
      <c r="L20" s="568"/>
      <c r="M20" s="565">
        <f t="shared" si="0"/>
        <v>16</v>
      </c>
      <c r="N20" s="569"/>
      <c r="O20" s="371" t="s">
        <v>395</v>
      </c>
      <c r="P20" s="585"/>
    </row>
    <row r="21" spans="1:16" s="312" customFormat="1" ht="15.75" customHeight="1" x14ac:dyDescent="0.25">
      <c r="A21" s="592">
        <f t="shared" si="1"/>
        <v>4</v>
      </c>
      <c r="B21" s="369" t="s">
        <v>491</v>
      </c>
      <c r="C21" s="370"/>
      <c r="D21" s="595">
        <v>2006</v>
      </c>
      <c r="E21" s="324" t="s">
        <v>4</v>
      </c>
      <c r="F21" s="324" t="s">
        <v>229</v>
      </c>
      <c r="G21" s="324" t="s">
        <v>432</v>
      </c>
      <c r="H21" s="566">
        <v>73.05</v>
      </c>
      <c r="I21" s="324">
        <v>60</v>
      </c>
      <c r="J21" s="567"/>
      <c r="K21" s="567"/>
      <c r="L21" s="568"/>
      <c r="M21" s="565">
        <f t="shared" si="0"/>
        <v>15</v>
      </c>
      <c r="N21" s="569"/>
      <c r="O21" s="371" t="s">
        <v>358</v>
      </c>
      <c r="P21" s="585"/>
    </row>
    <row r="22" spans="1:16" s="312" customFormat="1" ht="15.75" customHeight="1" x14ac:dyDescent="0.25">
      <c r="A22" s="592">
        <f t="shared" si="1"/>
        <v>5</v>
      </c>
      <c r="B22" s="369" t="s">
        <v>375</v>
      </c>
      <c r="C22" s="370"/>
      <c r="D22" s="324">
        <v>2005</v>
      </c>
      <c r="E22" s="324">
        <v>1</v>
      </c>
      <c r="F22" s="324" t="s">
        <v>203</v>
      </c>
      <c r="G22" s="324"/>
      <c r="H22" s="566">
        <v>73.05</v>
      </c>
      <c r="I22" s="324">
        <v>49</v>
      </c>
      <c r="J22" s="567"/>
      <c r="K22" s="567"/>
      <c r="L22" s="568"/>
      <c r="M22" s="565">
        <f t="shared" si="0"/>
        <v>14</v>
      </c>
      <c r="N22" s="569"/>
      <c r="O22" s="371" t="s">
        <v>367</v>
      </c>
      <c r="P22" s="585"/>
    </row>
    <row r="23" spans="1:16" s="312" customFormat="1" ht="15.75" customHeight="1" x14ac:dyDescent="0.25">
      <c r="A23" s="592">
        <f t="shared" si="1"/>
        <v>6</v>
      </c>
      <c r="B23" s="369" t="s">
        <v>493</v>
      </c>
      <c r="C23" s="370"/>
      <c r="D23" s="595">
        <v>2003</v>
      </c>
      <c r="E23" s="324">
        <v>1</v>
      </c>
      <c r="F23" s="324" t="s">
        <v>207</v>
      </c>
      <c r="G23" s="324"/>
      <c r="H23" s="566">
        <v>69.3</v>
      </c>
      <c r="I23" s="324">
        <v>35</v>
      </c>
      <c r="J23" s="567"/>
      <c r="K23" s="567"/>
      <c r="L23" s="568"/>
      <c r="M23" s="565">
        <f t="shared" si="0"/>
        <v>13</v>
      </c>
      <c r="N23" s="569"/>
      <c r="O23" s="371" t="s">
        <v>353</v>
      </c>
      <c r="P23" s="585"/>
    </row>
    <row r="24" spans="1:16" s="312" customFormat="1" ht="15.75" customHeight="1" x14ac:dyDescent="0.25">
      <c r="A24" s="592">
        <f t="shared" si="1"/>
        <v>7</v>
      </c>
      <c r="B24" s="369" t="s">
        <v>494</v>
      </c>
      <c r="C24" s="370"/>
      <c r="D24" s="595">
        <v>2002</v>
      </c>
      <c r="E24" s="324" t="s">
        <v>5</v>
      </c>
      <c r="F24" s="324" t="s">
        <v>219</v>
      </c>
      <c r="G24" s="324" t="s">
        <v>392</v>
      </c>
      <c r="H24" s="566">
        <v>78.5</v>
      </c>
      <c r="I24" s="324">
        <v>27</v>
      </c>
      <c r="J24" s="567"/>
      <c r="K24" s="567"/>
      <c r="L24" s="568"/>
      <c r="M24" s="565">
        <f t="shared" si="0"/>
        <v>12</v>
      </c>
      <c r="N24" s="569"/>
      <c r="O24" s="371" t="s">
        <v>501</v>
      </c>
      <c r="P24" s="585"/>
    </row>
    <row r="25" spans="1:16" s="312" customFormat="1" ht="15.75" customHeight="1" x14ac:dyDescent="0.25">
      <c r="A25" s="592">
        <f t="shared" si="1"/>
        <v>8</v>
      </c>
      <c r="B25" s="369" t="s">
        <v>181</v>
      </c>
      <c r="C25" s="370"/>
      <c r="D25" s="595">
        <v>2006</v>
      </c>
      <c r="E25" s="324" t="s">
        <v>5</v>
      </c>
      <c r="F25" s="324" t="s">
        <v>174</v>
      </c>
      <c r="G25" s="324"/>
      <c r="H25" s="566">
        <v>84.5</v>
      </c>
      <c r="I25" s="324">
        <v>25</v>
      </c>
      <c r="J25" s="567"/>
      <c r="K25" s="567"/>
      <c r="L25" s="568"/>
      <c r="M25" s="565">
        <f t="shared" si="0"/>
        <v>11</v>
      </c>
      <c r="N25" s="569"/>
      <c r="O25" s="374" t="s">
        <v>182</v>
      </c>
      <c r="P25" s="585"/>
    </row>
    <row r="26" spans="1:16" s="312" customFormat="1" ht="15.75" customHeight="1" x14ac:dyDescent="0.25">
      <c r="A26" s="592">
        <f t="shared" si="1"/>
        <v>9</v>
      </c>
      <c r="B26" s="369" t="s">
        <v>496</v>
      </c>
      <c r="C26" s="370"/>
      <c r="D26" s="595">
        <v>1993</v>
      </c>
      <c r="E26" s="324" t="s">
        <v>5</v>
      </c>
      <c r="F26" s="324" t="s">
        <v>286</v>
      </c>
      <c r="G26" s="324" t="s">
        <v>388</v>
      </c>
      <c r="H26" s="566">
        <v>71.349999999999994</v>
      </c>
      <c r="I26" s="324">
        <v>18</v>
      </c>
      <c r="J26" s="567"/>
      <c r="K26" s="567"/>
      <c r="L26" s="568"/>
      <c r="M26" s="565">
        <f t="shared" si="0"/>
        <v>10</v>
      </c>
      <c r="N26" s="569"/>
      <c r="O26" s="371" t="s">
        <v>504</v>
      </c>
      <c r="P26" s="585"/>
    </row>
    <row r="27" spans="1:16" s="312" customFormat="1" ht="15.75" customHeight="1" x14ac:dyDescent="0.25">
      <c r="A27" s="592">
        <f t="shared" si="1"/>
        <v>10</v>
      </c>
      <c r="B27" s="369" t="s">
        <v>163</v>
      </c>
      <c r="C27" s="370"/>
      <c r="D27" s="595">
        <v>2004</v>
      </c>
      <c r="E27" s="324" t="s">
        <v>5</v>
      </c>
      <c r="F27" s="324" t="s">
        <v>149</v>
      </c>
      <c r="G27" s="324"/>
      <c r="H27" s="566">
        <v>67.400000000000006</v>
      </c>
      <c r="I27" s="324">
        <v>17</v>
      </c>
      <c r="J27" s="567"/>
      <c r="K27" s="567"/>
      <c r="L27" s="568"/>
      <c r="M27" s="565">
        <f t="shared" si="0"/>
        <v>9</v>
      </c>
      <c r="N27" s="569"/>
      <c r="O27" s="371" t="s">
        <v>502</v>
      </c>
      <c r="P27" s="585"/>
    </row>
    <row r="28" spans="1:16" s="312" customFormat="1" ht="15.75" customHeight="1" x14ac:dyDescent="0.25">
      <c r="A28" s="592">
        <f t="shared" si="1"/>
        <v>11</v>
      </c>
      <c r="B28" s="369" t="s">
        <v>495</v>
      </c>
      <c r="C28" s="370"/>
      <c r="D28" s="595">
        <v>1995</v>
      </c>
      <c r="E28" s="324" t="s">
        <v>5</v>
      </c>
      <c r="F28" s="324" t="s">
        <v>286</v>
      </c>
      <c r="G28" s="324"/>
      <c r="H28" s="566">
        <v>92.5</v>
      </c>
      <c r="I28" s="324">
        <v>15</v>
      </c>
      <c r="J28" s="567"/>
      <c r="K28" s="567"/>
      <c r="L28" s="568"/>
      <c r="M28" s="565">
        <f t="shared" si="0"/>
        <v>8</v>
      </c>
      <c r="N28" s="569"/>
      <c r="O28" s="371" t="s">
        <v>503</v>
      </c>
      <c r="P28" s="585"/>
    </row>
    <row r="29" spans="1:16" s="312" customFormat="1" ht="15.75" customHeight="1" x14ac:dyDescent="0.25">
      <c r="A29" s="592">
        <f t="shared" si="1"/>
        <v>12</v>
      </c>
      <c r="B29" s="369" t="s">
        <v>497</v>
      </c>
      <c r="C29" s="370"/>
      <c r="D29" s="595">
        <v>1999</v>
      </c>
      <c r="E29" s="324" t="s">
        <v>5</v>
      </c>
      <c r="F29" s="324" t="s">
        <v>292</v>
      </c>
      <c r="G29" s="324"/>
      <c r="H29" s="566">
        <v>86.25</v>
      </c>
      <c r="I29" s="324">
        <v>10</v>
      </c>
      <c r="J29" s="567"/>
      <c r="K29" s="567"/>
      <c r="L29" s="568"/>
      <c r="M29" s="565">
        <f t="shared" si="0"/>
        <v>7</v>
      </c>
      <c r="N29" s="569"/>
      <c r="O29" s="371" t="s">
        <v>505</v>
      </c>
      <c r="P29" s="585"/>
    </row>
    <row r="30" spans="1:16" s="312" customFormat="1" ht="15.75" customHeight="1" x14ac:dyDescent="0.25">
      <c r="A30" s="592">
        <f t="shared" si="1"/>
        <v>13</v>
      </c>
      <c r="B30" s="369" t="s">
        <v>498</v>
      </c>
      <c r="C30" s="370"/>
      <c r="D30" s="595">
        <v>2004</v>
      </c>
      <c r="E30" s="324" t="s">
        <v>5</v>
      </c>
      <c r="F30" s="324" t="s">
        <v>97</v>
      </c>
      <c r="G30" s="324" t="s">
        <v>499</v>
      </c>
      <c r="H30" s="566">
        <v>68.75</v>
      </c>
      <c r="I30" s="324">
        <v>6</v>
      </c>
      <c r="J30" s="567"/>
      <c r="K30" s="567"/>
      <c r="L30" s="568"/>
      <c r="M30" s="565">
        <f t="shared" si="0"/>
        <v>6</v>
      </c>
      <c r="N30" s="569"/>
      <c r="O30" s="371" t="s">
        <v>120</v>
      </c>
      <c r="P30" s="585"/>
    </row>
    <row r="31" spans="1:16" s="312" customFormat="1" ht="15.75" customHeight="1" x14ac:dyDescent="0.25">
      <c r="A31" s="592">
        <f t="shared" si="1"/>
        <v>14</v>
      </c>
      <c r="B31" s="665" t="s">
        <v>722</v>
      </c>
      <c r="C31" s="633"/>
      <c r="D31" s="634">
        <v>1991</v>
      </c>
      <c r="E31" s="635" t="s">
        <v>5</v>
      </c>
      <c r="F31" s="635" t="s">
        <v>283</v>
      </c>
      <c r="G31" s="636"/>
      <c r="H31" s="566">
        <v>78.599999999999994</v>
      </c>
      <c r="I31" s="637">
        <v>40</v>
      </c>
      <c r="J31" s="567"/>
      <c r="K31" s="567"/>
      <c r="L31" s="568"/>
      <c r="M31" s="565" t="s">
        <v>725</v>
      </c>
      <c r="N31" s="569"/>
      <c r="O31" s="638" t="s">
        <v>713</v>
      </c>
      <c r="P31" s="570"/>
    </row>
    <row r="32" spans="1:16" ht="13.8" x14ac:dyDescent="0.25">
      <c r="A32" s="575"/>
      <c r="B32" s="575"/>
      <c r="C32" s="575"/>
      <c r="D32" s="575"/>
      <c r="E32" s="575"/>
      <c r="F32" s="575"/>
      <c r="G32" s="575"/>
      <c r="H32" s="573"/>
      <c r="I32" s="573"/>
      <c r="J32" s="573"/>
      <c r="K32" s="573"/>
      <c r="L32" s="573"/>
      <c r="M32" s="573"/>
      <c r="N32" s="573"/>
      <c r="O32" s="573"/>
      <c r="P32" s="573"/>
    </row>
    <row r="33" spans="1:16" ht="13.8" x14ac:dyDescent="0.25">
      <c r="A33" s="575"/>
      <c r="B33" s="575"/>
      <c r="C33" s="575"/>
      <c r="D33" s="575"/>
      <c r="E33" s="575"/>
      <c r="F33" s="575"/>
      <c r="G33" s="575"/>
      <c r="H33" s="573"/>
      <c r="I33" s="573"/>
      <c r="J33" s="573"/>
      <c r="K33" s="573"/>
      <c r="L33" s="573"/>
      <c r="M33" s="573"/>
      <c r="N33" s="573"/>
      <c r="O33" s="573"/>
      <c r="P33" s="573"/>
    </row>
    <row r="34" spans="1:16" ht="13.8" x14ac:dyDescent="0.25">
      <c r="A34" s="572" t="s">
        <v>16</v>
      </c>
      <c r="B34" s="573"/>
      <c r="C34" s="574"/>
      <c r="D34" s="707" t="s">
        <v>254</v>
      </c>
      <c r="E34" s="707"/>
      <c r="F34" s="707"/>
      <c r="G34" s="572"/>
      <c r="H34" s="706" t="s">
        <v>92</v>
      </c>
      <c r="I34" s="707"/>
      <c r="J34" s="573"/>
      <c r="K34" s="573"/>
      <c r="L34" s="573"/>
      <c r="M34" s="573"/>
      <c r="N34" s="575"/>
      <c r="O34" s="708" t="s">
        <v>259</v>
      </c>
      <c r="P34" s="708"/>
    </row>
    <row r="35" spans="1:16" ht="9.6" customHeight="1" x14ac:dyDescent="0.25">
      <c r="A35" s="572"/>
      <c r="B35" s="573"/>
      <c r="C35" s="573"/>
      <c r="D35" s="576"/>
      <c r="E35" s="577"/>
      <c r="F35" s="578"/>
      <c r="G35" s="572"/>
      <c r="H35" s="579"/>
      <c r="I35" s="573"/>
      <c r="J35" s="573"/>
      <c r="K35" s="573"/>
      <c r="L35" s="575"/>
      <c r="M35" s="580"/>
      <c r="N35" s="575"/>
      <c r="O35" s="575"/>
      <c r="P35" s="575"/>
    </row>
    <row r="36" spans="1:16" ht="13.8" x14ac:dyDescent="0.25">
      <c r="A36" s="572" t="s">
        <v>17</v>
      </c>
      <c r="B36" s="573"/>
      <c r="C36" s="574"/>
      <c r="D36" s="707" t="s">
        <v>255</v>
      </c>
      <c r="E36" s="707"/>
      <c r="F36" s="707"/>
      <c r="G36" s="572"/>
      <c r="H36" s="572" t="s">
        <v>93</v>
      </c>
      <c r="I36" s="572"/>
      <c r="J36" s="573"/>
      <c r="K36" s="573"/>
      <c r="L36" s="575"/>
      <c r="M36" s="580"/>
      <c r="N36" s="575"/>
      <c r="O36" s="708" t="s">
        <v>260</v>
      </c>
      <c r="P36" s="708"/>
    </row>
  </sheetData>
  <sheetProtection selectLockedCells="1" selectUnlockedCells="1"/>
  <autoFilter ref="A16:P17" xr:uid="{00000000-0009-0000-0000-000001000000}">
    <filterColumn colId="1" showButton="0"/>
    <filterColumn colId="2" showButton="0"/>
    <filterColumn colId="9" showButton="0"/>
    <filterColumn colId="14" showButton="0"/>
    <sortState xmlns:xlrd2="http://schemas.microsoft.com/office/spreadsheetml/2017/richdata2" ref="A19:P25">
      <sortCondition ref="A16:A17"/>
    </sortState>
  </autoFilter>
  <sortState xmlns:xlrd2="http://schemas.microsoft.com/office/spreadsheetml/2017/richdata2" ref="B18:P30">
    <sortCondition descending="1" ref="I18:I30"/>
  </sortState>
  <mergeCells count="37">
    <mergeCell ref="A7:C7"/>
    <mergeCell ref="D7:M7"/>
    <mergeCell ref="N7:P7"/>
    <mergeCell ref="A1:P1"/>
    <mergeCell ref="A2:P2"/>
    <mergeCell ref="A3:P3"/>
    <mergeCell ref="A4:P4"/>
    <mergeCell ref="A5:P5"/>
    <mergeCell ref="A8:C8"/>
    <mergeCell ref="D8:M8"/>
    <mergeCell ref="N8:P8"/>
    <mergeCell ref="A9:C9"/>
    <mergeCell ref="D9:M9"/>
    <mergeCell ref="N9:P9"/>
    <mergeCell ref="A16:A17"/>
    <mergeCell ref="B16:C17"/>
    <mergeCell ref="D16:D17"/>
    <mergeCell ref="E16:E17"/>
    <mergeCell ref="F16:F17"/>
    <mergeCell ref="A10:C11"/>
    <mergeCell ref="D10:M10"/>
    <mergeCell ref="D11:M11"/>
    <mergeCell ref="A13:C13"/>
    <mergeCell ref="A14:C14"/>
    <mergeCell ref="D36:F36"/>
    <mergeCell ref="O36:P36"/>
    <mergeCell ref="G16:G17"/>
    <mergeCell ref="H16:H17"/>
    <mergeCell ref="I16:I17"/>
    <mergeCell ref="J16:K16"/>
    <mergeCell ref="L16:L17"/>
    <mergeCell ref="M16:M17"/>
    <mergeCell ref="N16:N17"/>
    <mergeCell ref="O16:P17"/>
    <mergeCell ref="D34:F34"/>
    <mergeCell ref="H34:I34"/>
    <mergeCell ref="O34:P34"/>
  </mergeCells>
  <printOptions horizontalCentered="1"/>
  <pageMargins left="0.59055118110236227" right="0.19685039370078741" top="0.59055118110236227" bottom="0.59055118110236227" header="0" footer="0"/>
  <pageSetup paperSize="9" scale="79" firstPageNumber="0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N71"/>
  <sheetViews>
    <sheetView view="pageBreakPreview" topLeftCell="A40" zoomScale="90" zoomScaleNormal="90" zoomScaleSheetLayoutView="90" workbookViewId="0">
      <selection activeCell="S55" sqref="S55"/>
    </sheetView>
  </sheetViews>
  <sheetFormatPr defaultColWidth="36.109375" defaultRowHeight="13.2" x14ac:dyDescent="0.25"/>
  <cols>
    <col min="1" max="1" width="8.88671875" customWidth="1"/>
    <col min="2" max="2" width="8.44140625" customWidth="1"/>
    <col min="3" max="3" width="21.109375" customWidth="1"/>
    <col min="4" max="5" width="9.6640625" customWidth="1"/>
    <col min="6" max="6" width="13.88671875" customWidth="1"/>
    <col min="7" max="7" width="10.6640625" customWidth="1"/>
    <col min="8" max="8" width="12.88671875" customWidth="1"/>
    <col min="9" max="9" width="11.44140625" customWidth="1"/>
    <col min="10" max="10" width="12.21875" customWidth="1"/>
    <col min="11" max="11" width="13.109375" customWidth="1"/>
    <col min="12" max="12" width="11.44140625" customWidth="1"/>
    <col min="13" max="13" width="1.109375" customWidth="1"/>
    <col min="14" max="14" width="0.109375" customWidth="1"/>
    <col min="15" max="15" width="8.6640625" customWidth="1"/>
    <col min="16" max="204" width="9.109375" customWidth="1"/>
    <col min="205" max="205" width="8.88671875" customWidth="1"/>
    <col min="206" max="206" width="8.44140625" customWidth="1"/>
    <col min="207" max="207" width="7" customWidth="1"/>
    <col min="208" max="208" width="22.6640625" customWidth="1"/>
    <col min="209" max="209" width="17" customWidth="1"/>
    <col min="210" max="210" width="10.88671875" customWidth="1"/>
    <col min="211" max="211" width="10.44140625" customWidth="1"/>
    <col min="212" max="212" width="11.6640625" customWidth="1"/>
  </cols>
  <sheetData>
    <row r="1" spans="1:14" x14ac:dyDescent="0.25">
      <c r="A1" s="732" t="s">
        <v>111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228"/>
      <c r="N1" s="228"/>
    </row>
    <row r="2" spans="1:14" ht="10.5" customHeight="1" x14ac:dyDescent="0.25">
      <c r="A2" s="732" t="s">
        <v>270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228"/>
      <c r="N2" s="228"/>
    </row>
    <row r="3" spans="1:14" ht="11.25" customHeight="1" x14ac:dyDescent="0.25">
      <c r="A3" s="732" t="s">
        <v>256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228"/>
      <c r="N3" s="228"/>
    </row>
    <row r="4" spans="1:14" s="310" customFormat="1" ht="11.25" customHeight="1" x14ac:dyDescent="0.25">
      <c r="A4" s="732" t="s">
        <v>112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292"/>
      <c r="N4" s="292"/>
    </row>
    <row r="5" spans="1:14" ht="11.25" customHeight="1" x14ac:dyDescent="0.25">
      <c r="A5" s="732" t="s">
        <v>257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228"/>
      <c r="N5" s="228"/>
    </row>
    <row r="6" spans="1:14" ht="11.25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M6" s="228"/>
      <c r="N6" s="228"/>
    </row>
    <row r="7" spans="1:14" ht="15.6" x14ac:dyDescent="0.25">
      <c r="A7" s="684" t="s">
        <v>195</v>
      </c>
      <c r="B7" s="684"/>
      <c r="C7" s="684"/>
      <c r="D7" s="733" t="s">
        <v>1</v>
      </c>
      <c r="E7" s="733"/>
      <c r="F7" s="733"/>
      <c r="G7" s="733"/>
      <c r="H7" s="733"/>
      <c r="I7" s="733"/>
      <c r="J7" s="229"/>
      <c r="K7" s="93" t="s">
        <v>95</v>
      </c>
    </row>
    <row r="8" spans="1:14" ht="26.25" customHeight="1" x14ac:dyDescent="0.25">
      <c r="A8" s="680" t="s">
        <v>197</v>
      </c>
      <c r="B8" s="680"/>
      <c r="C8" s="681"/>
      <c r="D8" s="739" t="s">
        <v>198</v>
      </c>
      <c r="E8" s="739"/>
      <c r="F8" s="739"/>
      <c r="G8" s="739"/>
      <c r="H8" s="739"/>
      <c r="I8" s="739"/>
      <c r="J8" s="229"/>
      <c r="K8" s="93" t="s">
        <v>96</v>
      </c>
    </row>
    <row r="9" spans="1:14" ht="15.6" x14ac:dyDescent="0.25">
      <c r="A9" s="740" t="s">
        <v>25</v>
      </c>
      <c r="B9" s="740"/>
      <c r="C9" s="740"/>
      <c r="D9" s="733"/>
      <c r="E9" s="733"/>
      <c r="F9" s="733"/>
      <c r="G9" s="733"/>
      <c r="H9" s="733"/>
      <c r="I9" s="733"/>
      <c r="J9" s="734" t="s">
        <v>2</v>
      </c>
      <c r="K9" s="734"/>
      <c r="L9" s="734"/>
      <c r="M9" s="230"/>
    </row>
    <row r="10" spans="1:14" ht="15" customHeight="1" x14ac:dyDescent="0.25">
      <c r="A10" s="735">
        <v>147</v>
      </c>
      <c r="B10" s="736"/>
      <c r="C10" s="737"/>
      <c r="D10" s="738" t="s">
        <v>136</v>
      </c>
      <c r="E10" s="738"/>
      <c r="F10" s="738"/>
      <c r="G10" s="738"/>
      <c r="H10" s="738"/>
      <c r="I10" s="738"/>
      <c r="J10" s="231" t="s">
        <v>3</v>
      </c>
      <c r="K10" s="231" t="s">
        <v>4</v>
      </c>
      <c r="L10" s="231" t="s">
        <v>5</v>
      </c>
      <c r="M10" s="230"/>
    </row>
    <row r="11" spans="1:14" ht="15" customHeight="1" x14ac:dyDescent="0.25">
      <c r="A11" s="230"/>
      <c r="B11" s="230"/>
      <c r="C11" s="230"/>
      <c r="D11" s="733" t="s">
        <v>200</v>
      </c>
      <c r="E11" s="733"/>
      <c r="F11" s="733"/>
      <c r="G11" s="733"/>
      <c r="H11" s="733"/>
      <c r="I11" s="733"/>
      <c r="J11" s="232">
        <v>146</v>
      </c>
      <c r="K11" s="232">
        <v>136</v>
      </c>
      <c r="L11" s="233">
        <v>115</v>
      </c>
      <c r="M11" s="230"/>
    </row>
    <row r="12" spans="1:14" ht="15" customHeight="1" x14ac:dyDescent="0.25">
      <c r="A12" s="234" t="s">
        <v>37</v>
      </c>
      <c r="B12" s="235"/>
      <c r="C12" s="235"/>
      <c r="D12" s="236"/>
      <c r="E12" s="237"/>
      <c r="F12" s="237"/>
      <c r="G12" s="237"/>
      <c r="H12" s="237"/>
      <c r="I12" s="237"/>
      <c r="J12" s="238"/>
      <c r="K12" s="238"/>
      <c r="L12" s="238"/>
      <c r="M12" s="230"/>
    </row>
    <row r="13" spans="1:14" ht="15" customHeight="1" x14ac:dyDescent="0.25">
      <c r="A13" s="239" t="s">
        <v>38</v>
      </c>
      <c r="B13" s="240"/>
      <c r="C13" s="241"/>
      <c r="D13" s="236"/>
      <c r="E13" s="237"/>
      <c r="F13" s="237"/>
      <c r="G13" s="237"/>
      <c r="H13" s="237"/>
      <c r="I13" s="237"/>
      <c r="J13" s="238"/>
      <c r="K13" s="238"/>
      <c r="L13" s="238"/>
      <c r="M13" s="230"/>
    </row>
    <row r="14" spans="1:14" ht="15" customHeight="1" x14ac:dyDescent="0.25">
      <c r="A14" s="230"/>
      <c r="B14" s="230"/>
      <c r="C14" s="230"/>
      <c r="D14" s="237"/>
      <c r="E14" s="237"/>
      <c r="F14" s="237"/>
      <c r="G14" s="237"/>
      <c r="H14" s="237"/>
      <c r="I14" s="237"/>
      <c r="J14" s="238"/>
      <c r="K14" s="238"/>
      <c r="L14" s="238"/>
      <c r="M14" s="230"/>
    </row>
    <row r="15" spans="1:14" x14ac:dyDescent="0.25">
      <c r="A15" s="729" t="s">
        <v>301</v>
      </c>
      <c r="B15" s="729"/>
      <c r="C15" s="729"/>
      <c r="M15" s="238"/>
    </row>
    <row r="16" spans="1:14" ht="26.25" customHeight="1" x14ac:dyDescent="0.25">
      <c r="A16" s="242" t="s">
        <v>132</v>
      </c>
      <c r="B16" s="242" t="s">
        <v>67</v>
      </c>
      <c r="C16" s="242" t="s">
        <v>61</v>
      </c>
      <c r="D16" s="243" t="s">
        <v>7</v>
      </c>
      <c r="E16" s="243" t="s">
        <v>8</v>
      </c>
      <c r="F16" s="243" t="s">
        <v>69</v>
      </c>
      <c r="G16" s="243" t="s">
        <v>70</v>
      </c>
      <c r="H16" s="243" t="s">
        <v>71</v>
      </c>
      <c r="I16" s="243" t="s">
        <v>14</v>
      </c>
      <c r="J16" s="722" t="s">
        <v>72</v>
      </c>
      <c r="K16" s="723"/>
      <c r="L16" s="724"/>
    </row>
    <row r="17" spans="1:14" ht="14.1" customHeight="1" x14ac:dyDescent="0.25">
      <c r="A17" s="721">
        <v>2</v>
      </c>
      <c r="B17" s="242">
        <v>1</v>
      </c>
      <c r="C17" s="328" t="s">
        <v>313</v>
      </c>
      <c r="D17" s="329">
        <v>1996</v>
      </c>
      <c r="E17" s="329" t="s">
        <v>3</v>
      </c>
      <c r="F17" s="140">
        <v>105.75</v>
      </c>
      <c r="G17" s="246">
        <v>42</v>
      </c>
      <c r="H17" s="242">
        <f>G17</f>
        <v>42</v>
      </c>
      <c r="I17" s="725"/>
      <c r="J17" s="332" t="s">
        <v>317</v>
      </c>
      <c r="K17" s="247"/>
      <c r="L17" s="248"/>
    </row>
    <row r="18" spans="1:14" ht="14.1" customHeight="1" x14ac:dyDescent="0.25">
      <c r="A18" s="721"/>
      <c r="B18" s="242">
        <v>2</v>
      </c>
      <c r="C18" s="328" t="s">
        <v>312</v>
      </c>
      <c r="D18" s="329">
        <v>1991</v>
      </c>
      <c r="E18" s="329" t="s">
        <v>4</v>
      </c>
      <c r="F18" s="249">
        <v>95.85</v>
      </c>
      <c r="G18" s="246">
        <v>33</v>
      </c>
      <c r="H18" s="242">
        <f>H17+G18</f>
        <v>75</v>
      </c>
      <c r="I18" s="726"/>
      <c r="J18" s="639" t="s">
        <v>316</v>
      </c>
      <c r="K18" s="640"/>
      <c r="L18" s="641"/>
    </row>
    <row r="19" spans="1:14" ht="14.1" customHeight="1" x14ac:dyDescent="0.25">
      <c r="A19" s="721"/>
      <c r="B19" s="242">
        <v>3</v>
      </c>
      <c r="C19" s="328" t="s">
        <v>311</v>
      </c>
      <c r="D19" s="329">
        <v>1972</v>
      </c>
      <c r="E19" s="329" t="s">
        <v>5</v>
      </c>
      <c r="F19" s="267">
        <v>111.15</v>
      </c>
      <c r="G19" s="246">
        <v>33</v>
      </c>
      <c r="H19" s="242">
        <f>H18+G19</f>
        <v>108</v>
      </c>
      <c r="I19" s="726"/>
      <c r="J19" s="639" t="s">
        <v>315</v>
      </c>
      <c r="K19" s="640"/>
      <c r="L19" s="641"/>
      <c r="M19" s="250"/>
      <c r="N19" s="250"/>
    </row>
    <row r="20" spans="1:14" ht="14.1" customHeight="1" x14ac:dyDescent="0.25">
      <c r="A20" s="721"/>
      <c r="B20" s="242">
        <v>4</v>
      </c>
      <c r="C20" s="328" t="s">
        <v>310</v>
      </c>
      <c r="D20" s="329">
        <v>1994</v>
      </c>
      <c r="E20" s="329" t="s">
        <v>4</v>
      </c>
      <c r="F20" s="185">
        <v>103.35</v>
      </c>
      <c r="G20" s="246">
        <v>36</v>
      </c>
      <c r="H20" s="242">
        <f>H19+G20</f>
        <v>144</v>
      </c>
      <c r="I20" s="727"/>
      <c r="J20" s="330" t="s">
        <v>314</v>
      </c>
      <c r="K20" s="247"/>
      <c r="L20" s="248"/>
      <c r="M20" s="250"/>
      <c r="N20" s="250"/>
    </row>
    <row r="21" spans="1:14" x14ac:dyDescent="0.25">
      <c r="A21" s="731" t="s">
        <v>74</v>
      </c>
      <c r="B21" s="731"/>
      <c r="C21" s="731"/>
      <c r="D21" s="731"/>
      <c r="E21" s="251"/>
      <c r="F21" s="252">
        <f>SUM(F17:F20)</f>
        <v>416.1</v>
      </c>
    </row>
    <row r="22" spans="1:14" x14ac:dyDescent="0.25">
      <c r="A22" s="730" t="s">
        <v>75</v>
      </c>
      <c r="B22" s="730"/>
      <c r="C22" s="730"/>
      <c r="D22" s="730"/>
      <c r="E22" s="730"/>
      <c r="F22" s="730"/>
      <c r="G22" s="730"/>
      <c r="H22" s="253">
        <f>H20</f>
        <v>144</v>
      </c>
      <c r="I22" s="254"/>
      <c r="J22" s="254"/>
      <c r="K22" s="254"/>
    </row>
    <row r="23" spans="1:14" x14ac:dyDescent="0.25">
      <c r="D23" t="s">
        <v>84</v>
      </c>
    </row>
    <row r="24" spans="1:14" x14ac:dyDescent="0.25">
      <c r="A24" s="276" t="s">
        <v>302</v>
      </c>
      <c r="B24" s="276"/>
      <c r="C24" s="276"/>
    </row>
    <row r="25" spans="1:14" ht="20.399999999999999" customHeight="1" x14ac:dyDescent="0.25">
      <c r="A25" s="242" t="s">
        <v>132</v>
      </c>
      <c r="B25" s="242" t="s">
        <v>67</v>
      </c>
      <c r="C25" s="242" t="s">
        <v>61</v>
      </c>
      <c r="D25" s="243" t="s">
        <v>7</v>
      </c>
      <c r="E25" s="243" t="s">
        <v>8</v>
      </c>
      <c r="F25" s="243" t="s">
        <v>69</v>
      </c>
      <c r="G25" s="243" t="s">
        <v>70</v>
      </c>
      <c r="H25" s="243" t="s">
        <v>71</v>
      </c>
      <c r="I25" s="243" t="s">
        <v>14</v>
      </c>
      <c r="J25" s="722" t="s">
        <v>72</v>
      </c>
      <c r="K25" s="723"/>
      <c r="L25" s="724"/>
    </row>
    <row r="26" spans="1:14" ht="14.1" customHeight="1" x14ac:dyDescent="0.25">
      <c r="A26" s="721">
        <v>3</v>
      </c>
      <c r="B26" s="242">
        <v>1</v>
      </c>
      <c r="C26" s="333" t="s">
        <v>318</v>
      </c>
      <c r="D26" s="334">
        <v>1995</v>
      </c>
      <c r="E26" s="334" t="s">
        <v>3</v>
      </c>
      <c r="F26" s="256">
        <v>91.8</v>
      </c>
      <c r="G26" s="275">
        <v>37</v>
      </c>
      <c r="H26" s="242">
        <f>G26</f>
        <v>37</v>
      </c>
      <c r="I26" s="725"/>
      <c r="J26" s="335" t="s">
        <v>322</v>
      </c>
      <c r="K26" s="247"/>
      <c r="L26" s="248"/>
    </row>
    <row r="27" spans="1:14" ht="14.1" customHeight="1" x14ac:dyDescent="0.25">
      <c r="A27" s="721"/>
      <c r="B27" s="242">
        <v>2</v>
      </c>
      <c r="C27" s="333" t="s">
        <v>319</v>
      </c>
      <c r="D27" s="334">
        <v>1997</v>
      </c>
      <c r="E27" s="334" t="s">
        <v>3</v>
      </c>
      <c r="F27" s="140">
        <v>84.1</v>
      </c>
      <c r="G27" s="275">
        <v>38</v>
      </c>
      <c r="H27" s="242">
        <f>H26+G27</f>
        <v>75</v>
      </c>
      <c r="I27" s="726"/>
      <c r="J27" s="335" t="s">
        <v>323</v>
      </c>
      <c r="K27" s="247"/>
      <c r="L27" s="248"/>
    </row>
    <row r="28" spans="1:14" ht="14.1" customHeight="1" x14ac:dyDescent="0.25">
      <c r="A28" s="721"/>
      <c r="B28" s="242">
        <v>3</v>
      </c>
      <c r="C28" s="333" t="s">
        <v>321</v>
      </c>
      <c r="D28" s="334">
        <v>1987</v>
      </c>
      <c r="E28" s="334" t="s">
        <v>3</v>
      </c>
      <c r="F28" s="245">
        <v>112.45</v>
      </c>
      <c r="G28" s="275">
        <v>36</v>
      </c>
      <c r="H28" s="242">
        <f>H27+G28</f>
        <v>111</v>
      </c>
      <c r="I28" s="726"/>
      <c r="J28" s="335" t="s">
        <v>325</v>
      </c>
      <c r="K28" s="247"/>
      <c r="L28" s="248"/>
      <c r="N28" s="9"/>
    </row>
    <row r="29" spans="1:14" ht="14.1" customHeight="1" x14ac:dyDescent="0.25">
      <c r="A29" s="721"/>
      <c r="B29" s="242">
        <v>4</v>
      </c>
      <c r="C29" s="333" t="s">
        <v>320</v>
      </c>
      <c r="D29" s="334">
        <v>1995</v>
      </c>
      <c r="E29" s="334" t="s">
        <v>3</v>
      </c>
      <c r="F29" s="245">
        <v>100.5</v>
      </c>
      <c r="G29" s="275">
        <v>36</v>
      </c>
      <c r="H29" s="242">
        <f>H28+G29</f>
        <v>147</v>
      </c>
      <c r="I29" s="727"/>
      <c r="J29" s="335" t="s">
        <v>324</v>
      </c>
      <c r="K29" s="247"/>
      <c r="L29" s="248"/>
    </row>
    <row r="30" spans="1:14" ht="12.75" customHeight="1" x14ac:dyDescent="0.25">
      <c r="A30" s="259" t="s">
        <v>74</v>
      </c>
      <c r="B30" s="69"/>
      <c r="C30" s="69"/>
      <c r="D30" s="69"/>
      <c r="E30" s="69"/>
      <c r="F30" s="252">
        <f>SUM(F26:F29)</f>
        <v>388.84999999999997</v>
      </c>
    </row>
    <row r="31" spans="1:14" ht="12.75" customHeight="1" x14ac:dyDescent="0.25">
      <c r="A31" s="259" t="s">
        <v>75</v>
      </c>
      <c r="B31" s="69"/>
      <c r="C31" s="69"/>
      <c r="D31" s="69"/>
      <c r="E31" s="69"/>
      <c r="F31" s="69"/>
      <c r="G31" s="69"/>
      <c r="H31" s="253">
        <f>H29</f>
        <v>147</v>
      </c>
      <c r="I31" s="254"/>
      <c r="J31" s="254"/>
      <c r="K31" s="254"/>
    </row>
    <row r="32" spans="1:14" x14ac:dyDescent="0.25">
      <c r="A32" s="255"/>
      <c r="B32" s="255"/>
      <c r="C32" s="255"/>
      <c r="D32" s="255"/>
      <c r="E32" s="255"/>
      <c r="F32" s="255"/>
      <c r="G32" s="255"/>
      <c r="H32" s="254"/>
      <c r="I32" s="254"/>
      <c r="J32" s="254"/>
      <c r="K32" s="254"/>
    </row>
    <row r="33" spans="1:14" x14ac:dyDescent="0.25">
      <c r="A33" s="517" t="s">
        <v>303</v>
      </c>
      <c r="B33" s="517"/>
      <c r="C33" s="517"/>
      <c r="D33" s="310"/>
      <c r="E33" s="310"/>
      <c r="F33" s="310"/>
      <c r="G33" s="310"/>
      <c r="H33" s="310"/>
      <c r="I33" s="310"/>
      <c r="J33" s="310"/>
      <c r="K33" s="310"/>
      <c r="L33" s="310"/>
    </row>
    <row r="34" spans="1:14" ht="20.399999999999999" customHeight="1" x14ac:dyDescent="0.25">
      <c r="A34" s="242" t="s">
        <v>135</v>
      </c>
      <c r="B34" s="242" t="s">
        <v>67</v>
      </c>
      <c r="C34" s="242" t="s">
        <v>61</v>
      </c>
      <c r="D34" s="243" t="s">
        <v>7</v>
      </c>
      <c r="E34" s="243" t="s">
        <v>8</v>
      </c>
      <c r="F34" s="243" t="s">
        <v>69</v>
      </c>
      <c r="G34" s="243" t="s">
        <v>70</v>
      </c>
      <c r="H34" s="243" t="s">
        <v>71</v>
      </c>
      <c r="I34" s="277" t="s">
        <v>14</v>
      </c>
      <c r="J34" s="508" t="s">
        <v>72</v>
      </c>
      <c r="K34" s="518"/>
      <c r="L34" s="519"/>
    </row>
    <row r="35" spans="1:14" ht="14.1" customHeight="1" x14ac:dyDescent="0.25">
      <c r="A35" s="721"/>
      <c r="B35" s="242">
        <v>1</v>
      </c>
      <c r="C35" s="363" t="s">
        <v>354</v>
      </c>
      <c r="D35" s="364">
        <v>2000</v>
      </c>
      <c r="E35" s="365" t="s">
        <v>4</v>
      </c>
      <c r="F35" s="135">
        <v>92.95</v>
      </c>
      <c r="G35" s="275">
        <v>32</v>
      </c>
      <c r="H35" s="242">
        <f>G35</f>
        <v>32</v>
      </c>
      <c r="I35" s="512"/>
      <c r="J35" s="351" t="s">
        <v>358</v>
      </c>
      <c r="K35" s="278"/>
      <c r="L35" s="272"/>
    </row>
    <row r="36" spans="1:14" ht="14.1" customHeight="1" x14ac:dyDescent="0.25">
      <c r="A36" s="721"/>
      <c r="B36" s="242">
        <v>2</v>
      </c>
      <c r="C36" s="363" t="s">
        <v>355</v>
      </c>
      <c r="D36" s="366">
        <v>2005</v>
      </c>
      <c r="E36" s="365" t="s">
        <v>5</v>
      </c>
      <c r="F36" s="265">
        <v>76.75</v>
      </c>
      <c r="G36" s="275">
        <v>30</v>
      </c>
      <c r="H36" s="242">
        <f>H35+G36</f>
        <v>62</v>
      </c>
      <c r="I36" s="511"/>
      <c r="J36" s="351" t="s">
        <v>358</v>
      </c>
      <c r="K36" s="278"/>
      <c r="L36" s="272"/>
    </row>
    <row r="37" spans="1:14" ht="14.1" customHeight="1" x14ac:dyDescent="0.25">
      <c r="A37" s="721"/>
      <c r="B37" s="242">
        <v>3</v>
      </c>
      <c r="C37" s="367" t="s">
        <v>356</v>
      </c>
      <c r="D37" s="364">
        <v>1998</v>
      </c>
      <c r="E37" s="368" t="s">
        <v>3</v>
      </c>
      <c r="F37" s="140">
        <v>92.5</v>
      </c>
      <c r="G37" s="275">
        <v>39</v>
      </c>
      <c r="H37" s="242">
        <f>H36+G37</f>
        <v>101</v>
      </c>
      <c r="I37" s="511"/>
      <c r="J37" s="351" t="s">
        <v>358</v>
      </c>
      <c r="K37" s="278"/>
      <c r="L37" s="272"/>
      <c r="M37" s="9"/>
      <c r="N37" s="9"/>
    </row>
    <row r="38" spans="1:14" ht="14.1" customHeight="1" x14ac:dyDescent="0.25">
      <c r="A38" s="721"/>
      <c r="B38" s="242">
        <v>4</v>
      </c>
      <c r="C38" s="367" t="s">
        <v>357</v>
      </c>
      <c r="D38" s="364">
        <v>2001</v>
      </c>
      <c r="E38" s="368" t="s">
        <v>3</v>
      </c>
      <c r="F38" s="140">
        <v>108.55</v>
      </c>
      <c r="G38" s="275">
        <v>40</v>
      </c>
      <c r="H38" s="242">
        <f>H37+G38</f>
        <v>141</v>
      </c>
      <c r="I38" s="513"/>
      <c r="J38" s="351" t="s">
        <v>358</v>
      </c>
      <c r="K38" s="278"/>
      <c r="L38" s="272"/>
    </row>
    <row r="39" spans="1:14" ht="12.75" customHeight="1" x14ac:dyDescent="0.25">
      <c r="A39" s="259" t="s">
        <v>74</v>
      </c>
      <c r="B39" s="69"/>
      <c r="C39" s="69"/>
      <c r="D39" s="69"/>
      <c r="E39" s="69"/>
      <c r="F39" s="252">
        <f>SUM(F35:F38)</f>
        <v>370.75</v>
      </c>
      <c r="G39" s="310"/>
      <c r="H39" s="310"/>
      <c r="I39" s="310"/>
      <c r="J39" s="310"/>
      <c r="K39" s="310"/>
      <c r="L39" s="310"/>
    </row>
    <row r="40" spans="1:14" ht="12.75" customHeight="1" x14ac:dyDescent="0.25">
      <c r="A40" s="260" t="s">
        <v>75</v>
      </c>
      <c r="B40" s="260"/>
      <c r="C40" s="260"/>
      <c r="D40" s="259"/>
      <c r="E40" s="259"/>
      <c r="F40" s="259"/>
      <c r="G40" s="259"/>
      <c r="H40" s="261">
        <f>H38</f>
        <v>141</v>
      </c>
      <c r="I40" s="262"/>
      <c r="J40" s="262"/>
      <c r="K40" s="262"/>
      <c r="L40" s="263"/>
    </row>
    <row r="41" spans="1:14" x14ac:dyDescent="0.25">
      <c r="A41" s="310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</row>
    <row r="42" spans="1:14" x14ac:dyDescent="0.25">
      <c r="A42" s="517" t="s">
        <v>304</v>
      </c>
      <c r="B42" s="517"/>
      <c r="C42" s="517"/>
      <c r="D42" s="310"/>
      <c r="E42" s="310"/>
      <c r="F42" s="310"/>
      <c r="G42" s="310"/>
      <c r="H42" s="310"/>
      <c r="I42" s="310"/>
      <c r="J42" s="310"/>
      <c r="K42" s="310"/>
      <c r="L42" s="310"/>
    </row>
    <row r="43" spans="1:14" ht="20.399999999999999" customHeight="1" x14ac:dyDescent="0.25">
      <c r="A43" s="242" t="s">
        <v>135</v>
      </c>
      <c r="B43" s="242" t="s">
        <v>67</v>
      </c>
      <c r="C43" s="242" t="s">
        <v>61</v>
      </c>
      <c r="D43" s="243" t="s">
        <v>7</v>
      </c>
      <c r="E43" s="243" t="s">
        <v>8</v>
      </c>
      <c r="F43" s="243" t="s">
        <v>69</v>
      </c>
      <c r="G43" s="243" t="s">
        <v>70</v>
      </c>
      <c r="H43" s="243" t="s">
        <v>71</v>
      </c>
      <c r="I43" s="243" t="s">
        <v>14</v>
      </c>
      <c r="J43" s="508" t="s">
        <v>72</v>
      </c>
      <c r="K43" s="509"/>
      <c r="L43" s="510"/>
    </row>
    <row r="44" spans="1:14" ht="14.1" customHeight="1" x14ac:dyDescent="0.25">
      <c r="A44" s="721"/>
      <c r="B44" s="242">
        <v>1</v>
      </c>
      <c r="C44" s="328" t="s">
        <v>326</v>
      </c>
      <c r="D44" s="329">
        <v>2004</v>
      </c>
      <c r="E44" s="329" t="s">
        <v>4</v>
      </c>
      <c r="F44" s="140">
        <v>72.650000000000006</v>
      </c>
      <c r="G44" s="275">
        <v>33</v>
      </c>
      <c r="H44" s="242">
        <f>G44</f>
        <v>33</v>
      </c>
      <c r="I44" s="514"/>
      <c r="J44" s="351" t="s">
        <v>329</v>
      </c>
      <c r="K44" s="278"/>
      <c r="L44" s="272"/>
    </row>
    <row r="45" spans="1:14" ht="14.1" customHeight="1" x14ac:dyDescent="0.25">
      <c r="A45" s="721"/>
      <c r="B45" s="242">
        <v>2</v>
      </c>
      <c r="C45" s="328" t="s">
        <v>360</v>
      </c>
      <c r="D45" s="329">
        <v>1993</v>
      </c>
      <c r="E45" s="329" t="s">
        <v>4</v>
      </c>
      <c r="F45" s="187">
        <v>86.9</v>
      </c>
      <c r="G45" s="275">
        <v>26</v>
      </c>
      <c r="H45" s="242">
        <f>H44+G45</f>
        <v>59</v>
      </c>
      <c r="I45" s="515"/>
      <c r="J45" s="351" t="s">
        <v>330</v>
      </c>
      <c r="K45" s="278"/>
      <c r="L45" s="272"/>
    </row>
    <row r="46" spans="1:14" s="9" customFormat="1" ht="14.1" customHeight="1" x14ac:dyDescent="0.25">
      <c r="A46" s="721"/>
      <c r="B46" s="242">
        <v>3</v>
      </c>
      <c r="C46" s="328" t="s">
        <v>327</v>
      </c>
      <c r="D46" s="329">
        <v>1999</v>
      </c>
      <c r="E46" s="329" t="s">
        <v>4</v>
      </c>
      <c r="F46" s="280">
        <v>92.85</v>
      </c>
      <c r="G46" s="264">
        <v>35</v>
      </c>
      <c r="H46" s="242">
        <f>H45+G46</f>
        <v>94</v>
      </c>
      <c r="I46" s="515"/>
      <c r="J46" s="331" t="s">
        <v>331</v>
      </c>
      <c r="K46" s="247"/>
      <c r="L46" s="248"/>
    </row>
    <row r="47" spans="1:14" ht="13.5" customHeight="1" x14ac:dyDescent="0.25">
      <c r="A47" s="721"/>
      <c r="B47" s="242">
        <v>4</v>
      </c>
      <c r="C47" s="328" t="s">
        <v>328</v>
      </c>
      <c r="D47" s="329">
        <v>1994</v>
      </c>
      <c r="E47" s="329" t="s">
        <v>3</v>
      </c>
      <c r="F47" s="189">
        <v>78.5</v>
      </c>
      <c r="G47" s="264">
        <v>37</v>
      </c>
      <c r="H47" s="242">
        <f>H46+G47</f>
        <v>131</v>
      </c>
      <c r="I47" s="516"/>
      <c r="J47" s="639" t="s">
        <v>332</v>
      </c>
      <c r="K47" s="640"/>
      <c r="L47" s="641"/>
    </row>
    <row r="48" spans="1:14" x14ac:dyDescent="0.25">
      <c r="A48" s="259" t="s">
        <v>74</v>
      </c>
      <c r="B48" s="69"/>
      <c r="C48" s="69"/>
      <c r="D48" s="69"/>
      <c r="E48" s="69"/>
      <c r="F48" s="252">
        <f>SUM(F44:F47)</f>
        <v>330.9</v>
      </c>
      <c r="G48" s="310"/>
      <c r="H48" s="310"/>
      <c r="I48" s="310"/>
      <c r="J48" s="310"/>
      <c r="K48" s="310"/>
      <c r="L48" s="310"/>
    </row>
    <row r="49" spans="1:12" ht="12.75" customHeight="1" x14ac:dyDescent="0.25">
      <c r="A49" s="259" t="s">
        <v>75</v>
      </c>
      <c r="B49" s="69"/>
      <c r="C49" s="69"/>
      <c r="D49" s="69"/>
      <c r="E49" s="69"/>
      <c r="F49" s="69"/>
      <c r="G49" s="69"/>
      <c r="H49" s="253">
        <f>H47</f>
        <v>131</v>
      </c>
      <c r="I49" s="254"/>
      <c r="J49" s="254"/>
      <c r="K49" s="254"/>
      <c r="L49" s="310"/>
    </row>
    <row r="50" spans="1:12" x14ac:dyDescent="0.25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</row>
    <row r="51" spans="1:12" x14ac:dyDescent="0.25">
      <c r="A51" s="729" t="s">
        <v>86</v>
      </c>
      <c r="B51" s="729"/>
      <c r="C51" s="729"/>
      <c r="D51" s="310"/>
      <c r="E51" s="310"/>
      <c r="F51" s="310"/>
      <c r="G51" s="310"/>
      <c r="H51" s="310"/>
      <c r="I51" s="310"/>
      <c r="J51" s="310"/>
      <c r="K51" s="310"/>
      <c r="L51" s="310"/>
    </row>
    <row r="52" spans="1:12" ht="20.399999999999999" customHeight="1" thickBot="1" x14ac:dyDescent="0.3">
      <c r="A52" s="242" t="s">
        <v>132</v>
      </c>
      <c r="B52" s="242" t="s">
        <v>67</v>
      </c>
      <c r="C52" s="242" t="s">
        <v>61</v>
      </c>
      <c r="D52" s="243" t="s">
        <v>7</v>
      </c>
      <c r="E52" s="243" t="s">
        <v>8</v>
      </c>
      <c r="F52" s="243" t="s">
        <v>69</v>
      </c>
      <c r="G52" s="243" t="s">
        <v>70</v>
      </c>
      <c r="H52" s="243" t="s">
        <v>71</v>
      </c>
      <c r="I52" s="243" t="s">
        <v>14</v>
      </c>
      <c r="J52" s="722" t="s">
        <v>72</v>
      </c>
      <c r="K52" s="723"/>
      <c r="L52" s="724"/>
    </row>
    <row r="53" spans="1:12" ht="14.1" customHeight="1" x14ac:dyDescent="0.25">
      <c r="A53" s="721">
        <v>1</v>
      </c>
      <c r="B53" s="242">
        <v>1</v>
      </c>
      <c r="C53" s="336" t="s">
        <v>31</v>
      </c>
      <c r="D53" s="339">
        <v>1992</v>
      </c>
      <c r="E53" s="344" t="s">
        <v>4</v>
      </c>
      <c r="F53" s="281">
        <v>83.1</v>
      </c>
      <c r="G53" s="275">
        <v>40</v>
      </c>
      <c r="H53" s="242">
        <f>G53</f>
        <v>40</v>
      </c>
      <c r="I53" s="725"/>
      <c r="J53" s="341" t="s">
        <v>729</v>
      </c>
      <c r="K53" s="247"/>
      <c r="L53" s="248"/>
    </row>
    <row r="54" spans="1:12" s="9" customFormat="1" ht="14.1" customHeight="1" x14ac:dyDescent="0.25">
      <c r="A54" s="721"/>
      <c r="B54" s="242">
        <v>2</v>
      </c>
      <c r="C54" s="338" t="s">
        <v>338</v>
      </c>
      <c r="D54" s="339">
        <v>1997</v>
      </c>
      <c r="E54" s="339" t="s">
        <v>5</v>
      </c>
      <c r="F54" s="140">
        <v>84.5</v>
      </c>
      <c r="G54" s="275">
        <v>35</v>
      </c>
      <c r="H54" s="242">
        <f>H53+G54</f>
        <v>75</v>
      </c>
      <c r="I54" s="726"/>
      <c r="J54" s="342" t="s">
        <v>40</v>
      </c>
      <c r="K54" s="247"/>
      <c r="L54" s="248"/>
    </row>
    <row r="55" spans="1:12" ht="13.5" customHeight="1" x14ac:dyDescent="0.25">
      <c r="A55" s="721"/>
      <c r="B55" s="242">
        <v>3</v>
      </c>
      <c r="C55" s="337" t="s">
        <v>39</v>
      </c>
      <c r="D55" s="339">
        <v>1995</v>
      </c>
      <c r="E55" s="339" t="s">
        <v>3</v>
      </c>
      <c r="F55" s="140">
        <v>62.3</v>
      </c>
      <c r="G55" s="275">
        <v>34</v>
      </c>
      <c r="H55" s="242">
        <f>H54+G55</f>
        <v>109</v>
      </c>
      <c r="I55" s="726"/>
      <c r="J55" s="342" t="s">
        <v>40</v>
      </c>
      <c r="K55" s="247"/>
      <c r="L55" s="248"/>
    </row>
    <row r="56" spans="1:12" ht="17.399999999999999" customHeight="1" x14ac:dyDescent="0.25">
      <c r="A56" s="721"/>
      <c r="B56" s="242">
        <v>4</v>
      </c>
      <c r="C56" s="338" t="s">
        <v>339</v>
      </c>
      <c r="D56" s="339">
        <v>1989</v>
      </c>
      <c r="E56" s="339" t="s">
        <v>3</v>
      </c>
      <c r="F56" s="140">
        <v>113.15</v>
      </c>
      <c r="G56" s="242">
        <v>38</v>
      </c>
      <c r="H56" s="242">
        <f>H55+G56</f>
        <v>147</v>
      </c>
      <c r="I56" s="727"/>
      <c r="J56" s="343" t="s">
        <v>340</v>
      </c>
      <c r="K56" s="247"/>
      <c r="L56" s="248"/>
    </row>
    <row r="57" spans="1:12" ht="12.75" customHeight="1" x14ac:dyDescent="0.25">
      <c r="A57" s="259" t="s">
        <v>74</v>
      </c>
      <c r="B57" s="69"/>
      <c r="C57" s="69"/>
      <c r="D57" s="69"/>
      <c r="E57" s="69"/>
      <c r="F57" s="252">
        <f>SUM(F53:F56)</f>
        <v>343.04999999999995</v>
      </c>
    </row>
    <row r="58" spans="1:12" x14ac:dyDescent="0.25">
      <c r="A58" s="259" t="s">
        <v>75</v>
      </c>
      <c r="B58" s="69"/>
      <c r="C58" s="69"/>
      <c r="D58" s="69"/>
      <c r="E58" s="69"/>
      <c r="F58" s="69"/>
      <c r="G58" s="69"/>
      <c r="H58" s="253">
        <f>H56</f>
        <v>147</v>
      </c>
      <c r="I58" s="254"/>
      <c r="J58" s="254"/>
      <c r="K58" s="254"/>
    </row>
    <row r="60" spans="1:12" x14ac:dyDescent="0.25">
      <c r="A60" s="728" t="s">
        <v>79</v>
      </c>
      <c r="B60" s="728"/>
      <c r="C60" s="728"/>
      <c r="D60" s="310"/>
      <c r="E60" s="310"/>
      <c r="F60" s="310"/>
      <c r="G60" s="310"/>
      <c r="H60" s="310"/>
      <c r="I60" s="310"/>
      <c r="J60" s="310"/>
      <c r="K60" s="310"/>
      <c r="L60" s="310"/>
    </row>
    <row r="61" spans="1:12" ht="20.399999999999999" customHeight="1" x14ac:dyDescent="0.25">
      <c r="A61" s="242" t="s">
        <v>135</v>
      </c>
      <c r="B61" s="242" t="s">
        <v>67</v>
      </c>
      <c r="C61" s="242" t="s">
        <v>61</v>
      </c>
      <c r="D61" s="243" t="s">
        <v>7</v>
      </c>
      <c r="E61" s="243" t="s">
        <v>8</v>
      </c>
      <c r="F61" s="243" t="s">
        <v>69</v>
      </c>
      <c r="G61" s="243" t="s">
        <v>70</v>
      </c>
      <c r="H61" s="243" t="s">
        <v>71</v>
      </c>
      <c r="I61" s="243" t="s">
        <v>14</v>
      </c>
      <c r="J61" s="712" t="s">
        <v>72</v>
      </c>
      <c r="K61" s="713"/>
      <c r="L61" s="714"/>
    </row>
    <row r="62" spans="1:12" ht="14.1" customHeight="1" x14ac:dyDescent="0.25">
      <c r="A62" s="715"/>
      <c r="B62" s="242">
        <v>1</v>
      </c>
      <c r="C62" s="531" t="s">
        <v>620</v>
      </c>
      <c r="D62" s="324">
        <v>1986</v>
      </c>
      <c r="E62" s="324" t="s">
        <v>4</v>
      </c>
      <c r="F62" s="185">
        <v>94.6</v>
      </c>
      <c r="G62" s="275">
        <v>31</v>
      </c>
      <c r="H62" s="242">
        <f>G62</f>
        <v>31</v>
      </c>
      <c r="I62" s="718"/>
      <c r="J62" s="371" t="s">
        <v>442</v>
      </c>
      <c r="K62" s="247"/>
      <c r="L62" s="248"/>
    </row>
    <row r="63" spans="1:12" ht="14.1" customHeight="1" x14ac:dyDescent="0.25">
      <c r="A63" s="716"/>
      <c r="B63" s="242">
        <v>2</v>
      </c>
      <c r="C63" s="345" t="s">
        <v>341</v>
      </c>
      <c r="D63" s="348">
        <v>1992</v>
      </c>
      <c r="E63" s="348" t="s">
        <v>4</v>
      </c>
      <c r="F63" s="140">
        <v>80.2</v>
      </c>
      <c r="G63" s="275">
        <v>33</v>
      </c>
      <c r="H63" s="242">
        <f>H62+G63</f>
        <v>64</v>
      </c>
      <c r="I63" s="719"/>
      <c r="J63" s="343" t="s">
        <v>347</v>
      </c>
      <c r="K63" s="540"/>
      <c r="L63" s="642"/>
    </row>
    <row r="64" spans="1:12" s="9" customFormat="1" ht="14.1" customHeight="1" x14ac:dyDescent="0.25">
      <c r="A64" s="716"/>
      <c r="B64" s="242">
        <v>3</v>
      </c>
      <c r="C64" s="338" t="s">
        <v>60</v>
      </c>
      <c r="D64" s="339">
        <v>1999</v>
      </c>
      <c r="E64" s="339" t="s">
        <v>3</v>
      </c>
      <c r="F64" s="140">
        <v>93.05</v>
      </c>
      <c r="G64" s="275">
        <v>34</v>
      </c>
      <c r="H64" s="242">
        <f>H63+G64</f>
        <v>98</v>
      </c>
      <c r="I64" s="719"/>
      <c r="J64" s="343" t="s">
        <v>348</v>
      </c>
      <c r="K64" s="540"/>
      <c r="L64" s="642"/>
    </row>
    <row r="65" spans="1:12" ht="13.5" customHeight="1" x14ac:dyDescent="0.25">
      <c r="A65" s="717"/>
      <c r="B65" s="242">
        <v>4</v>
      </c>
      <c r="C65" s="338" t="s">
        <v>342</v>
      </c>
      <c r="D65" s="339">
        <v>1990</v>
      </c>
      <c r="E65" s="339" t="s">
        <v>4</v>
      </c>
      <c r="F65" s="140">
        <v>86.1</v>
      </c>
      <c r="G65" s="275">
        <v>35</v>
      </c>
      <c r="H65" s="242">
        <f>H64+G65</f>
        <v>133</v>
      </c>
      <c r="I65" s="720"/>
      <c r="J65" s="343" t="s">
        <v>349</v>
      </c>
      <c r="K65" s="247"/>
      <c r="L65" s="248"/>
    </row>
    <row r="66" spans="1:12" x14ac:dyDescent="0.25">
      <c r="A66" s="259" t="s">
        <v>74</v>
      </c>
      <c r="B66" s="69"/>
      <c r="C66" s="69"/>
      <c r="D66" s="69"/>
      <c r="E66" s="69"/>
      <c r="F66" s="252">
        <f>SUM(F62:F65)</f>
        <v>353.95000000000005</v>
      </c>
    </row>
    <row r="67" spans="1:12" ht="12.75" customHeight="1" x14ac:dyDescent="0.25">
      <c r="A67" s="259" t="s">
        <v>75</v>
      </c>
      <c r="B67" s="69"/>
      <c r="C67" s="69"/>
      <c r="D67" s="69"/>
      <c r="E67" s="69"/>
      <c r="F67" s="69"/>
      <c r="G67" s="69"/>
      <c r="H67" s="253">
        <f>H65</f>
        <v>133</v>
      </c>
      <c r="I67" s="254"/>
      <c r="J67" s="254"/>
      <c r="K67" s="254"/>
    </row>
    <row r="68" spans="1:12" ht="21.75" customHeight="1" x14ac:dyDescent="0.25">
      <c r="D68" s="180"/>
      <c r="E68" s="180"/>
    </row>
    <row r="69" spans="1:12" s="310" customFormat="1" x14ac:dyDescent="0.25">
      <c r="B69" s="266" t="s">
        <v>16</v>
      </c>
      <c r="D69" s="709" t="s">
        <v>254</v>
      </c>
      <c r="E69" s="710"/>
      <c r="F69" s="710"/>
      <c r="G69" s="266" t="s">
        <v>297</v>
      </c>
      <c r="J69" s="711" t="s">
        <v>298</v>
      </c>
      <c r="K69" s="710"/>
      <c r="L69" s="710"/>
    </row>
    <row r="70" spans="1:12" s="310" customFormat="1" x14ac:dyDescent="0.25">
      <c r="B70" s="266"/>
      <c r="D70" s="180"/>
      <c r="E70" s="180"/>
      <c r="G70" s="266"/>
    </row>
    <row r="71" spans="1:12" s="310" customFormat="1" x14ac:dyDescent="0.25">
      <c r="B71" s="266" t="s">
        <v>17</v>
      </c>
      <c r="D71" s="709" t="s">
        <v>255</v>
      </c>
      <c r="E71" s="710"/>
      <c r="F71" s="710"/>
      <c r="G71" s="266" t="s">
        <v>296</v>
      </c>
      <c r="J71" s="711" t="s">
        <v>299</v>
      </c>
      <c r="K71" s="710"/>
      <c r="L71" s="710"/>
    </row>
  </sheetData>
  <sheetProtection selectLockedCells="1" selectUnlockedCells="1"/>
  <mergeCells count="38">
    <mergeCell ref="D11:I11"/>
    <mergeCell ref="A4:L4"/>
    <mergeCell ref="J9:L9"/>
    <mergeCell ref="A10:C10"/>
    <mergeCell ref="D10:I10"/>
    <mergeCell ref="A8:C8"/>
    <mergeCell ref="D8:I8"/>
    <mergeCell ref="A9:C9"/>
    <mergeCell ref="D9:I9"/>
    <mergeCell ref="A1:L1"/>
    <mergeCell ref="A2:L2"/>
    <mergeCell ref="A3:L3"/>
    <mergeCell ref="A5:L5"/>
    <mergeCell ref="A7:C7"/>
    <mergeCell ref="D7:I7"/>
    <mergeCell ref="A26:A29"/>
    <mergeCell ref="I26:I29"/>
    <mergeCell ref="A35:A38"/>
    <mergeCell ref="A21:D21"/>
    <mergeCell ref="A15:C15"/>
    <mergeCell ref="J16:L16"/>
    <mergeCell ref="A17:A20"/>
    <mergeCell ref="I17:I20"/>
    <mergeCell ref="A22:G22"/>
    <mergeCell ref="J25:L25"/>
    <mergeCell ref="A62:A65"/>
    <mergeCell ref="I62:I65"/>
    <mergeCell ref="A44:A47"/>
    <mergeCell ref="J52:L52"/>
    <mergeCell ref="A53:A56"/>
    <mergeCell ref="I53:I56"/>
    <mergeCell ref="A60:C60"/>
    <mergeCell ref="A51:C51"/>
    <mergeCell ref="D69:F69"/>
    <mergeCell ref="J69:L69"/>
    <mergeCell ref="D71:F71"/>
    <mergeCell ref="J71:L71"/>
    <mergeCell ref="J61:L61"/>
  </mergeCells>
  <printOptions horizontalCentered="1"/>
  <pageMargins left="0.59055118110236227" right="0.19685039370078741" top="0.63" bottom="0.38" header="0.5" footer="0.24"/>
  <pageSetup paperSize="9" scale="67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14</vt:i4>
      </vt:variant>
    </vt:vector>
  </HeadingPairs>
  <TitlesOfParts>
    <vt:vector size="37" baseType="lpstr">
      <vt:lpstr>база ЧР</vt:lpstr>
      <vt:lpstr>ДЦ 63</vt:lpstr>
      <vt:lpstr>ДЦ 68</vt:lpstr>
      <vt:lpstr>ДЦ 73</vt:lpstr>
      <vt:lpstr>ДЦ 85</vt:lpstr>
      <vt:lpstr>ДЦ 85+</vt:lpstr>
      <vt:lpstr>ДЦЖ 63 </vt:lpstr>
      <vt:lpstr>ДЦЖ 63 +</vt:lpstr>
      <vt:lpstr>Эстафета ДЦ (М1)</vt:lpstr>
      <vt:lpstr>Эстафета ДЦ (М2) </vt:lpstr>
      <vt:lpstr>Эстафета ДЦ(м)  выход</vt:lpstr>
      <vt:lpstr>Эстафета ДЦ (ж)</vt:lpstr>
      <vt:lpstr>Р 63</vt:lpstr>
      <vt:lpstr>Р 63+</vt:lpstr>
      <vt:lpstr>ДВ 63</vt:lpstr>
      <vt:lpstr>ЭстафетаТ</vt:lpstr>
      <vt:lpstr>ДВ 68</vt:lpstr>
      <vt:lpstr>ДВ 73</vt:lpstr>
      <vt:lpstr>ДВ 85</vt:lpstr>
      <vt:lpstr>ДВ 85+</vt:lpstr>
      <vt:lpstr>Жонглирование</vt:lpstr>
      <vt:lpstr>Сводная</vt:lpstr>
      <vt:lpstr>судьи</vt:lpstr>
      <vt:lpstr>'ДВ 63'!Область_печати</vt:lpstr>
      <vt:lpstr>'ДВ 68'!Область_печати</vt:lpstr>
      <vt:lpstr>'ДВ 73'!Область_печати</vt:lpstr>
      <vt:lpstr>'ДВ 85'!Область_печати</vt:lpstr>
      <vt:lpstr>'ДВ 85+'!Область_печати</vt:lpstr>
      <vt:lpstr>'ДЦ 68'!Область_печати</vt:lpstr>
      <vt:lpstr>'ДЦ 73'!Область_печати</vt:lpstr>
      <vt:lpstr>'ДЦ 85'!Область_печати</vt:lpstr>
      <vt:lpstr>Сводная!Область_печати</vt:lpstr>
      <vt:lpstr>'Эстафета ДЦ (ж)'!Область_печати</vt:lpstr>
      <vt:lpstr>'Эстафета ДЦ (М1)'!Область_печати</vt:lpstr>
      <vt:lpstr>'Эстафета ДЦ (М2) '!Область_печати</vt:lpstr>
      <vt:lpstr>'Эстафета ДЦ(м)  выход'!Область_печати</vt:lpstr>
      <vt:lpstr>ЭстафетаТ!Область_печати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админ</cp:lastModifiedBy>
  <cp:lastPrinted>2022-06-12T14:52:10Z</cp:lastPrinted>
  <dcterms:created xsi:type="dcterms:W3CDTF">2018-03-14T18:24:49Z</dcterms:created>
  <dcterms:modified xsi:type="dcterms:W3CDTF">2022-06-12T15:00:43Z</dcterms:modified>
</cp:coreProperties>
</file>